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15" yWindow="45" windowWidth="9600" windowHeight="8205" tabRatio="667"/>
  </bookViews>
  <sheets>
    <sheet name="Cover Sheet" sheetId="69" r:id="rId1"/>
    <sheet name="Equity by Geography" sheetId="60" r:id="rId2"/>
    <sheet name="Dividends" sheetId="6" r:id="rId3"/>
    <sheet name="FX Spot" sheetId="31" r:id="rId4"/>
    <sheet name="FX Vega" sheetId="9" r:id="rId5"/>
    <sheet name="Rates DV01" sheetId="48" r:id="rId6"/>
    <sheet name="Rates Vega-Normal &amp; Relative" sheetId="11" r:id="rId7"/>
    <sheet name="Rates Vega-Lognormal &amp; Relative" sheetId="66" r:id="rId8"/>
    <sheet name="Rates Vega-Normal &amp; Absolute" sheetId="67" r:id="rId9"/>
    <sheet name="Rates Vega-Lognormal &amp; Absolute" sheetId="68" r:id="rId10"/>
    <sheet name="Other Rates" sheetId="12" r:id="rId11"/>
    <sheet name="Energy" sheetId="61" r:id="rId12"/>
    <sheet name="Metals" sheetId="62" r:id="rId13"/>
    <sheet name="Ags &amp; Softs" sheetId="63" r:id="rId14"/>
    <sheet name="Commodity Indices" sheetId="64" r:id="rId15"/>
    <sheet name="Securitized Products" sheetId="17" r:id="rId16"/>
    <sheet name="Agencies" sheetId="56" r:id="rId17"/>
    <sheet name="Munis" sheetId="19" r:id="rId18"/>
    <sheet name="ARS" sheetId="30" r:id="rId19"/>
    <sheet name="Corporate Credit-Advanced" sheetId="20" r:id="rId20"/>
    <sheet name="Credit-Eurozone Periphery Corp" sheetId="71" r:id="rId21"/>
    <sheet name="Corporate Credit-EM" sheetId="21" r:id="rId22"/>
    <sheet name="Sovereign Credit" sheetId="23" r:id="rId23"/>
    <sheet name="Credit Correlation" sheetId="24" r:id="rId24"/>
    <sheet name="Private Equity" sheetId="7" r:id="rId25"/>
    <sheet name="Other Fair Value Assets" sheetId="32" r:id="rId26"/>
  </sheets>
  <definedNames>
    <definedName name="_xlnm._FilterDatabase" localSheetId="4" hidden="1">'FX Vega'!$B$7:$P$533</definedName>
    <definedName name="Comm_Ags_Delta">'Ags &amp; Softs'!$B$6</definedName>
    <definedName name="Comm_Ags_DeltaTotal">'Ags &amp; Softs'!$B$42</definedName>
    <definedName name="Comm_Ags_EndCol">'Ags &amp; Softs'!$R$6</definedName>
    <definedName name="Comm_Ags_Gamma">'Ags &amp; Softs'!$B$45</definedName>
    <definedName name="Comm_Ags_StartCol">'Ags &amp; Softs'!$C$6</definedName>
    <definedName name="Comm_Ags_Vega">'Ags &amp; Softs'!$B$48</definedName>
    <definedName name="Comm_Energy_CoalEndCol">Energy!$BL$6</definedName>
    <definedName name="Comm_Energy_CoalStartCol">Energy!$BI$6</definedName>
    <definedName name="Comm_Energy_Delta">Energy!$B$6</definedName>
    <definedName name="Comm_Energy_DeltaTotal">Energy!$B$42</definedName>
    <definedName name="Comm_Energy_EmissionsEndCol">Energy!$BH$6</definedName>
    <definedName name="Comm_Energy_EmissionsStartCol">Energy!$BE$6</definedName>
    <definedName name="Comm_Energy_FreightEndCol">Energy!$BN$6</definedName>
    <definedName name="Comm_Energy_FreightStartCol">Energy!$BM$6</definedName>
    <definedName name="Comm_Energy_Gamma">Energy!$B$45</definedName>
    <definedName name="Comm_Energy_NatGasEndCol">Energy!$AL$6</definedName>
    <definedName name="Comm_Energy_NatGasStartCol">Energy!$X$6</definedName>
    <definedName name="Comm_Energy_OilEndCol">Energy!$U$6</definedName>
    <definedName name="Comm_Energy_OilStartCol">Energy!$C$6</definedName>
    <definedName name="Comm_Energy_OtherEndCol">Energy!$BP$5</definedName>
    <definedName name="Comm_Energy_OtherStartCol">Energy!$BE$6</definedName>
    <definedName name="Comm_Energy_PowerEndCol">Energy!$BB$6</definedName>
    <definedName name="Comm_Energy_PowerStartCol">Energy!$AO$6</definedName>
    <definedName name="Comm_Energy_StructuredEndCol">Energy!$BO$5</definedName>
    <definedName name="Comm_Energy_StructuredStartCol">Energy!$BO$5</definedName>
    <definedName name="Comm_Energy_Vega">Energy!$B$48</definedName>
    <definedName name="Comm_Indices_Delta">'Commodity Indices'!$B$6</definedName>
    <definedName name="Comm_Indices_DeltaTotal">'Commodity Indices'!$B$42</definedName>
    <definedName name="Comm_Indices_EndCol">'Commodity Indices'!$I$6</definedName>
    <definedName name="Comm_Indices_Gamma">'Commodity Indices'!$B$45</definedName>
    <definedName name="Comm_Indices_StartCol">'Commodity Indices'!$C$6</definedName>
    <definedName name="Comm_Indices_Vega">'Commodity Indices'!$B$48</definedName>
    <definedName name="Comm_Metals_BaseEndCol">Metals!$S$6</definedName>
    <definedName name="Comm_Metals_BaseStartCol">Metals!$J$6</definedName>
    <definedName name="Comm_Metals_Delta">Metals!$B$6</definedName>
    <definedName name="Comm_Metals_DeltaTotal">Metals!$B$42</definedName>
    <definedName name="Comm_Metals_Gamma">Metals!$B$45</definedName>
    <definedName name="Comm_Metals_PrecEndCol">Metals!$G$6</definedName>
    <definedName name="Comm_Metals_PrecStartCol">Metals!$C$6</definedName>
    <definedName name="Comm_Metals_Unspecified">Metals!$V$6</definedName>
    <definedName name="Comm_Metals_Vega">Metals!$B$48</definedName>
    <definedName name="Credit_AdvEconCorp_AbsSlideVals">'Corporate Credit-Advanced'!$S$6:$AH$6</definedName>
    <definedName name="Credit_AdvEconCorp_Bonds">'Corporate Credit-Advanced'!$B$7</definedName>
    <definedName name="Credit_AdvEconCorp_Bonds_Tenors">'Corporate Credit-Advanced'!$B$18:$B$32</definedName>
    <definedName name="Credit_AdvEconCorp_CoveredBonds">'Corporate Credit-Advanced'!$B$115</definedName>
    <definedName name="Credit_AdvEconCorp_CoveredBonds_Tenors">'Corporate Credit-Advanced'!$B$126:$B$140</definedName>
    <definedName name="Credit_AdvEconCorp_CS01">'Corporate Credit-Advanced'!$E$5</definedName>
    <definedName name="Credit_AdvEconCorp_IndexCDS">'Corporate Credit-Advanced'!$B$142</definedName>
    <definedName name="Credit_AdvEconCorp_IndexCDS_Tenors">'Corporate Credit-Advanced'!$B$152:$B$166</definedName>
    <definedName name="Credit_AdvEconCorp_IndexOptions">'Corporate Credit-Advanced'!$B$194</definedName>
    <definedName name="Credit_AdvEconCorp_IndexOptions_Tenors">'Corporate Credit-Advanced'!$B$204:$B$218</definedName>
    <definedName name="Credit_AdvEconCorp_IndexTranches">'Corporate Credit-Advanced'!$B$168</definedName>
    <definedName name="Credit_AdvEconCorp_IndexTranches_Tenors">'Corporate Credit-Advanced'!$B$178:$B$192</definedName>
    <definedName name="Credit_AdvEconCorp_LoanCDS">'Corporate Credit-Advanced'!$B$88</definedName>
    <definedName name="Credit_AdvEconCorp_LoanCDS_Tenors">'Corporate Credit-Advanced'!$B$99:$B$113</definedName>
    <definedName name="Credit_AdvEconCorp_LoanIndexCDS">'Corporate Credit-Advanced'!$B$194</definedName>
    <definedName name="Credit_AdvEconCorp_LoanIndexCDS_Tenors">'Corporate Credit-Advanced'!$B$204:$B$218</definedName>
    <definedName name="Credit_AdvEconCorp_Loans">'Corporate Credit-Advanced'!$B$34</definedName>
    <definedName name="Credit_AdvEconCorp_Loans_Tenors">'Corporate Credit-Advanced'!$B$45:$B$59</definedName>
    <definedName name="Credit_AdvEconCorp_MV">'Corporate Credit-Advanced'!$C$6</definedName>
    <definedName name="Credit_AdvEconCorp_Notional">'Corporate Credit-Advanced'!$D$6</definedName>
    <definedName name="Credit_AdvEconCorp_Other">'Corporate Credit-Advanced'!$B$220</definedName>
    <definedName name="Credit_AdvEconCorp_RelSlideVals">'Corporate Credit-Advanced'!$F$6:$F$6</definedName>
    <definedName name="Credit_AdvEconCorp_SNCDS">'Corporate Credit-Advanced'!$B$61</definedName>
    <definedName name="Credit_AdvEconCorp_SNCDS_Tenors">'Corporate Credit-Advanced'!$B$72:$B$86</definedName>
    <definedName name="Credit_Agencies_NonUS">Agencies!$B$29</definedName>
    <definedName name="Credit_Agencies_USCommercial">Agencies!$B$22</definedName>
    <definedName name="Credit_Agencies_USCommercial_Total">Agencies!$B$26</definedName>
    <definedName name="Credit_Agencies_USResi">Agencies!$B$7</definedName>
    <definedName name="Credit_Agencies_USResi_Total">Agencies!$B$20</definedName>
    <definedName name="Credit_Agency_AbsSlideVals">Agencies!$O$6:$Z$6</definedName>
    <definedName name="Credit_Agency_CS01">Agencies!$E$5</definedName>
    <definedName name="Credit_Agency_DV01">Agencies!$D$5</definedName>
    <definedName name="Credit_Agency_MV">Agencies!$C$6</definedName>
    <definedName name="Credit_Agency_Prepayments">Agencies!$F$5</definedName>
    <definedName name="Credit_Agency_RelSlideVals">Agencies!$G$6:$N$6</definedName>
    <definedName name="Credit_Agency_Total">Agencies!$B$26</definedName>
    <definedName name="Credit_ARS_ARPS">ARS!$B$57</definedName>
    <definedName name="Credit_ARS_ARPS_Tenors">ARS!$B$66:$B$80</definedName>
    <definedName name="Credit_ARS_CARS">ARS!$B$82</definedName>
    <definedName name="Credit_ARS_CARS_Tenors">ARS!$B$91:$B$105</definedName>
    <definedName name="Credit_ARS_MARS">ARS!$B$32</definedName>
    <definedName name="Credit_ARS_MARS_Tenors">ARS!$B$41:$B$55</definedName>
    <definedName name="Credit_ARS_MV">ARS!$C$6</definedName>
    <definedName name="Credit_ARS_Other">ARS!$B$107</definedName>
    <definedName name="Credit_ARS_SLARS">ARS!$B$7</definedName>
    <definedName name="Credit_ARS_SLARS_Tenors">ARS!$B$16:$B$30</definedName>
    <definedName name="Credit_EMCorp_AbsSlideVals" localSheetId="20">'Credit-Eurozone Periphery Corp'!$S$6:$AH$6</definedName>
    <definedName name="Credit_EMCorp_AbsSlideVals">'Corporate Credit-EM'!$S$6:$AH$6</definedName>
    <definedName name="Credit_EMCorp_Bonds" localSheetId="20">'Credit-Eurozone Periphery Corp'!$B$7</definedName>
    <definedName name="Credit_EMCorp_Bonds">'Corporate Credit-EM'!$B$7</definedName>
    <definedName name="Credit_EMCorp_Bonds_Tenors" localSheetId="20">'Credit-Eurozone Periphery Corp'!$B$18:$B$32</definedName>
    <definedName name="Credit_EMCorp_Bonds_Tenors">'Corporate Credit-EM'!$B$18:$B$32</definedName>
    <definedName name="Credit_EMCorp_CoveredBonds" localSheetId="20">'Credit-Eurozone Periphery Corp'!$B$115</definedName>
    <definedName name="Credit_EMCorp_CoveredBonds">'Corporate Credit-EM'!$B$115</definedName>
    <definedName name="Credit_EMCorp_CoveredBonds_Tenors" localSheetId="20">'Credit-Eurozone Periphery Corp'!$B$126:$B$140</definedName>
    <definedName name="Credit_EMCorp_CoveredBonds_Tenors">'Corporate Credit-EM'!$B$126:$B$140</definedName>
    <definedName name="Credit_EMCorp_CS01" localSheetId="20">'Credit-Eurozone Periphery Corp'!$E$5</definedName>
    <definedName name="Credit_EMCorp_CS01">'Corporate Credit-EM'!$E$5</definedName>
    <definedName name="Credit_EMCorp_IndexCDS" localSheetId="20">'Credit-Eurozone Periphery Corp'!$B$142</definedName>
    <definedName name="Credit_EMCorp_IndexCDS">'Corporate Credit-EM'!$B$142</definedName>
    <definedName name="Credit_EMCorp_IndexCDS_Tenors" localSheetId="20">'Credit-Eurozone Periphery Corp'!$B$152:$B$166</definedName>
    <definedName name="Credit_EMCorp_IndexCDS_Tenors">'Corporate Credit-EM'!$B$151:$B$165</definedName>
    <definedName name="Credit_EMCorp_IndexOptions" localSheetId="20">'Credit-Eurozone Periphery Corp'!$B$194</definedName>
    <definedName name="Credit_EMCorp_IndexOptions">'Corporate Credit-EM'!$B$192</definedName>
    <definedName name="Credit_EMCorp_IndexOptions_Tenors" localSheetId="20">'Credit-Eurozone Periphery Corp'!$B$204:$B$218</definedName>
    <definedName name="Credit_EMCorp_IndexOptions_Tenors">'Corporate Credit-EM'!$B$201:$B$215</definedName>
    <definedName name="Credit_EMCorp_IndexTranches" localSheetId="20">'Credit-Eurozone Periphery Corp'!$B$168</definedName>
    <definedName name="Credit_EMCorp_IndexTranches">'Corporate Credit-EM'!$B$167</definedName>
    <definedName name="Credit_EMCorp_IndexTranches_Tenors" localSheetId="20">'Credit-Eurozone Periphery Corp'!$B$178:$B$192</definedName>
    <definedName name="Credit_EMCorp_IndexTranches_Tenors">'Corporate Credit-EM'!$B$176:$B$190</definedName>
    <definedName name="Credit_EMCorp_LoanCDS" localSheetId="20">'Credit-Eurozone Periphery Corp'!$B$88</definedName>
    <definedName name="Credit_EMCorp_LoanCDS">'Corporate Credit-EM'!$B$88</definedName>
    <definedName name="Credit_EMCorp_LoanCDS_Tenors" localSheetId="20">'Credit-Eurozone Periphery Corp'!$B$99:$B$113</definedName>
    <definedName name="Credit_EMCorp_LoanCDS_Tenors">'Corporate Credit-EM'!$B$99:$B$113</definedName>
    <definedName name="Credit_EMCorp_LoanIndexCDS" localSheetId="20">'Credit-Eurozone Periphery Corp'!$B$194</definedName>
    <definedName name="Credit_EMCorp_LoanIndexCDS">'Corporate Credit-EM'!$B$192</definedName>
    <definedName name="Credit_EMCorp_LoanIndexCDS_Tenors" localSheetId="20">'Credit-Eurozone Periphery Corp'!$B$204:$B$218</definedName>
    <definedName name="Credit_EMCorp_LoanIndexCDS_Tenors">'Corporate Credit-EM'!$B$201:$B$215</definedName>
    <definedName name="Credit_EMCorp_Loans" localSheetId="20">'Credit-Eurozone Periphery Corp'!$B$34</definedName>
    <definedName name="Credit_EMCorp_Loans">'Corporate Credit-EM'!$B$34</definedName>
    <definedName name="Credit_EMCorp_Loans_Tenors" localSheetId="20">'Credit-Eurozone Periphery Corp'!$B$45:$B$59</definedName>
    <definedName name="Credit_EMCorp_Loans_Tenors">'Corporate Credit-EM'!$B$45:$B$59</definedName>
    <definedName name="Credit_EMCorp_MV" localSheetId="20">'Credit-Eurozone Periphery Corp'!$C$6</definedName>
    <definedName name="Credit_EMCorp_MV">'Corporate Credit-EM'!$C$6</definedName>
    <definedName name="Credit_EMCorp_Notional" localSheetId="20">'Credit-Eurozone Periphery Corp'!$D$6</definedName>
    <definedName name="Credit_EMCorp_Notional">'Corporate Credit-EM'!$D$6</definedName>
    <definedName name="Credit_EMCorp_Other" localSheetId="20">'Credit-Eurozone Periphery Corp'!$B$220</definedName>
    <definedName name="Credit_EMCorp_Other">'Corporate Credit-EM'!$B$217</definedName>
    <definedName name="Credit_EMCorp_RelSlideVals" localSheetId="20">'Credit-Eurozone Periphery Corp'!$F$6:$F$6</definedName>
    <definedName name="Credit_EMCorp_RelSlideVals">'Corporate Credit-EM'!$F$6:$F$6</definedName>
    <definedName name="Credit_EMCorp_SNCDS" localSheetId="20">'Credit-Eurozone Periphery Corp'!$B$61</definedName>
    <definedName name="Credit_EMCorp_SNCDS">'Corporate Credit-EM'!$B$61</definedName>
    <definedName name="Credit_EMCorp_SNCDS_Tenors" localSheetId="20">'Credit-Eurozone Periphery Corp'!$B$72:$B$86</definedName>
    <definedName name="Credit_EMCorp_SNCDS_Tenors">'Corporate Credit-EM'!$B$72:$B$86</definedName>
    <definedName name="Credit_Munis_AbsSlideVals">Munis!$Q$6:$AH$6</definedName>
    <definedName name="Credit_Munis_Bonds">Munis!$B$7</definedName>
    <definedName name="Credit_Munis_Bonds_Tenors">Munis!$B$16:$B$30</definedName>
    <definedName name="Credit_Munis_CDS">Munis!$B$57</definedName>
    <definedName name="Credit_Munis_CDS_Tenors">Munis!$B$66:$B$80</definedName>
    <definedName name="Credit_Munis_CS01">Munis!$E$5</definedName>
    <definedName name="Credit_Munis_DV01">Munis!$D$5</definedName>
    <definedName name="Credit_Munis_Indices">Munis!$B$82</definedName>
    <definedName name="Credit_Munis_Indices_Tenors">Munis!$B$91:$B$105</definedName>
    <definedName name="Credit_Munis_Loans">Munis!$B$32</definedName>
    <definedName name="Credit_Munis_Loans_Tenors">Munis!$B$41:$B$55</definedName>
    <definedName name="Credit_Munis_MV">Munis!$C$6</definedName>
    <definedName name="Credit_Munis_Other">Munis!$B$107</definedName>
    <definedName name="Credit_Munis_Other_Tenors">Munis!$B$116:$B$129</definedName>
    <definedName name="Credit_Munis_RelSlideVals">Munis!$F$6:$P$6</definedName>
    <definedName name="Credit_SecProds_ABSEndCol">'Securitized Products'!$Z$6</definedName>
    <definedName name="Credit_SecProds_ABSStartCol">'Securitized Products'!$T$6</definedName>
    <definedName name="Credit_SecProds_CDOEndCol">'Securitized Products'!$AK$6</definedName>
    <definedName name="Credit_SecProds_CDOStartCol">'Securitized Products'!$AJ$6</definedName>
    <definedName name="Credit_SecProds_CMBSEndCol">'Securitized Products'!$AH$6</definedName>
    <definedName name="Credit_SecProds_CMBSStartCol">'Securitized Products'!$AB$6</definedName>
    <definedName name="Credit_SecProds_MVSection">'Securitized Products'!$B$7</definedName>
    <definedName name="Credit_SecProds_OtherEndCol">'Securitized Products'!$AO$6</definedName>
    <definedName name="Credit_SecProds_OtherStartCol">'Securitized Products'!#REF!</definedName>
    <definedName name="Credit_SecProds_RMBSEndCol">'Securitized Products'!$R$6</definedName>
    <definedName name="Credit_SecProds_RMBSStartCol">'Securitized Products'!$D$6</definedName>
    <definedName name="Credit_Sov_AbsSlideVals">'Sovereign Credit'!$U$6:$AM$6</definedName>
    <definedName name="Credit_Sov_AdvancedEconomies">'Sovereign Credit'!$B$6</definedName>
    <definedName name="Credit_Sov_AsiaExJapan">'Sovereign Credit'!$B$61</definedName>
    <definedName name="Credit_Sov_Credit_IDRMV">'Sovereign Credit'!$D$6</definedName>
    <definedName name="Credit_Sov_CreditMV">'Sovereign Credit'!$G$6</definedName>
    <definedName name="Credit_Sov_CS01">'Sovereign Credit'!$I$6</definedName>
    <definedName name="Credit_Sov_EmergingEurope">'Sovereign Credit'!$B$36</definedName>
    <definedName name="Credit_Sov_IDRNotional">'Sovereign Credit'!$E$6</definedName>
    <definedName name="Credit_Sov_Latam">'Sovereign Credit'!$B$50</definedName>
    <definedName name="Credit_Sov_MENA">'Sovereign Credit'!$B$76</definedName>
    <definedName name="Credit_Sov_Notional">'Sovereign Credit'!$H$6</definedName>
    <definedName name="Credit_Sov_RelSlideVals">'Sovereign Credit'!$J$6:$T$6</definedName>
    <definedName name="Credit_Sov_SubSaharanAfrica">'Sovereign Credit'!$B$90</definedName>
    <definedName name="Credit_Sov_Supranationals">'Sovereign Credit'!$B$96</definedName>
    <definedName name="CreditCorr_HY">'Credit Correlation'!$B$15</definedName>
    <definedName name="CreditCorr_IG">'Credit Correlation'!$B$5</definedName>
    <definedName name="CreditCorr_Itraxx">'Credit Correlation'!$B$50</definedName>
    <definedName name="CreditCorr_LCDX">'Credit Correlation'!$B$57</definedName>
    <definedName name="CreditCorr_XO">'Credit Correlation'!$B$41</definedName>
    <definedName name="CreditCorrTenors">'Credit Correlation'!$C$5:$G$5</definedName>
    <definedName name="EffectiveDate">'Cover Sheet'!$C$6</definedName>
    <definedName name="EQByCountry_AdvancedEconomies">'Equity by Geography'!$B$7</definedName>
    <definedName name="EQByCountry_AdvancedEconomies_Total">'Equity by Geography'!$B$33</definedName>
    <definedName name="EQByCountry_AsiaExJapan">'Equity by Geography'!$B$54</definedName>
    <definedName name="EQByCountry_AsiaExJapan_Total">'Equity by Geography'!$B$67</definedName>
    <definedName name="EQByCountry_CrossRegional">'Equity by Geography'!$B$79</definedName>
    <definedName name="EQByCountry_CrossRegional_Total">'Equity by Geography'!$B$86</definedName>
    <definedName name="EQByCountry_EmergingEurope">'Equity by Geography'!$B$34</definedName>
    <definedName name="EQByCountry_EmergingEurope_Total">'Equity by Geography'!$B$44</definedName>
    <definedName name="EQByCountry_Latam">'Equity by Geography'!$B$45</definedName>
    <definedName name="EQByCountry_Latam_Total">'Equity by Geography'!$B$53</definedName>
    <definedName name="EQByCountry_MENA">'Equity by Geography'!$B$68</definedName>
    <definedName name="EQByCountry_MENA_Total">'Equity by Geography'!$B$73</definedName>
    <definedName name="EQByCountry_SubSaharanAfrica">'Equity by Geography'!$B$74</definedName>
    <definedName name="EQByCountry_SubSaharanAfrica_Total">'Equity by Geography'!$B$78</definedName>
    <definedName name="EQDelta">'Equity by Geography'!$D$5</definedName>
    <definedName name="EQDeltaByCountry">'Equity by Geography'!$B$6</definedName>
    <definedName name="EQDividendRegion">Dividends!$B$7</definedName>
    <definedName name="EQDividendTenors">Dividends!$B$7:$I$7</definedName>
    <definedName name="EQGamma">'Equity by Geography'!$E$5</definedName>
    <definedName name="EQSpotSlideVals">'Equity by Geography'!$F$6:$P$6</definedName>
    <definedName name="EQVega">'Equity by Geography'!$F$5</definedName>
    <definedName name="EQVolTenors">'Equity by Geography'!$P$6:$AD$6</definedName>
    <definedName name="FXDelta">'FX Spot'!$E$6</definedName>
    <definedName name="FXGamma">'FX Spot'!$F$6</definedName>
    <definedName name="FXSpot_OtherVsUSD">'FX Spot'!$B$1000</definedName>
    <definedName name="FXSpotCurrency1">'FX Spot'!$B$7</definedName>
    <definedName name="FXSpotCurrency2">'FX Spot'!$C$7</definedName>
    <definedName name="FXSpotSlideVals">'FX Spot'!$F$7:$AZ$7</definedName>
    <definedName name="FXVegaCurrency1">'FX Vega'!$B$7</definedName>
    <definedName name="FXVegaCurrency2">'FX Vega'!$C$7</definedName>
    <definedName name="FXVegaTenors">'FX Vega'!$C$7:$P$7</definedName>
    <definedName name="GenerationDate">'Cover Sheet'!$C$8</definedName>
    <definedName name="IRCrossCurrencyBasis">'Other Rates'!$C$22:$O$26</definedName>
    <definedName name="IRCrossCurrencyBasisCurrency">'Other Rates'!$B$21</definedName>
    <definedName name="IRCrossCurrencyBasisTenors">'Other Rates'!$B$21:$P$21</definedName>
    <definedName name="IRDV01BasisStart_AUD">'Rates DV01'!$B$17</definedName>
    <definedName name="IRDV01BasisStart_CAD">'Rates DV01'!$B$35</definedName>
    <definedName name="IRDV01BasisStart_CHF">'Rates DV01'!$B$53</definedName>
    <definedName name="IRDV01BasisStart_DKK">'Rates DV01'!$B$71</definedName>
    <definedName name="IRDV01BasisStart_EUR">'Rates DV01'!$B$100</definedName>
    <definedName name="IRDV01BasisStart_GBP">'Rates DV01'!$B$118</definedName>
    <definedName name="IRDV01BasisStart_JPY">'Rates DV01'!$B$136</definedName>
    <definedName name="IRDV01BasisStart_NOK">'Rates DV01'!$B$158</definedName>
    <definedName name="IRDV01BasisStart_NZD">'Rates DV01'!$B$176</definedName>
    <definedName name="IRDV01BasisStart_SEK">'Rates DV01'!$B$194</definedName>
    <definedName name="IRDV01BasisStart_USD">'Rates DV01'!$B$212</definedName>
    <definedName name="IRDV01DirectionalEnd_AdvancedEconomies">'Rates DV01'!$B$236</definedName>
    <definedName name="IRDV01DirectionalEnd_AsiaExJapan">'Rates DV01'!$B$273</definedName>
    <definedName name="IRDV01DirectionalEnd_AUD">'Rates DV01'!$B$14</definedName>
    <definedName name="IRDV01DirectionalEnd_CAD">'Rates DV01'!$B$33</definedName>
    <definedName name="IRDV01DirectionalEnd_CHF">'Rates DV01'!$B$51</definedName>
    <definedName name="IRDV01DirectionalEnd_DKK">'Rates DV01'!$B$69</definedName>
    <definedName name="IRDV01DirectionalEnd_EmergingEurope">'Rates DV01'!$B$248</definedName>
    <definedName name="IRDV01DirectionalEnd_EUR">'Rates DV01'!$B$98</definedName>
    <definedName name="IRDV01DirectionalEnd_GBP">'Rates DV01'!$B$116</definedName>
    <definedName name="IRDV01DirectionalEnd_JPY">'Rates DV01'!$B$134</definedName>
    <definedName name="IRDV01DirectionalEnd_Latam">'Rates DV01'!$B$259</definedName>
    <definedName name="IRDV01DirectionalEnd_MENA">'Rates DV01'!$B$279</definedName>
    <definedName name="IRDV01DirectionalEnd_NOK">'Rates DV01'!$B$156</definedName>
    <definedName name="IRDV01DirectionalEnd_NZD">'Rates DV01'!$B$174</definedName>
    <definedName name="IRDV01DirectionalEnd_OtherAdvancedEconomies">'Rates DV01'!$B$233</definedName>
    <definedName name="IRDV01DirectionalEnd_SEK">'Rates DV01'!$B$192</definedName>
    <definedName name="IRDV01DirectionalEnd_SubSaharanAfrica">'Rates DV01'!$B$284</definedName>
    <definedName name="IRDV01DirectionalEnd_USD">'Rates DV01'!$B$210</definedName>
    <definedName name="IRDV01DirectionalStart_AsiaExJapan">'Rates DV01'!$B$261</definedName>
    <definedName name="IRDV01DirectionalStart_AUD">'Rates DV01'!$B$7</definedName>
    <definedName name="IRDV01DirectionalStart_CAD">'Rates DV01'!$B$26</definedName>
    <definedName name="IRDV01DirectionalStart_CHF">'Rates DV01'!$B$44</definedName>
    <definedName name="IRDV01DirectionalStart_DKK">'Rates DV01'!$B$62</definedName>
    <definedName name="IRDV01DirectionalStart_EmergingEurope">'Rates DV01'!$B$239</definedName>
    <definedName name="IRDV01DirectionalStart_EUR">'Rates DV01'!$B$80</definedName>
    <definedName name="IRDV01DirectionalStart_GBP">'Rates DV01'!$B$109</definedName>
    <definedName name="IRDV01DirectionalStart_JPY">'Rates DV01'!$B$127</definedName>
    <definedName name="IRDV01DirectionalStart_Latam">'Rates DV01'!$B$250</definedName>
    <definedName name="IRDV01DirectionalStart_MENA">'Rates DV01'!$B$275</definedName>
    <definedName name="IRDV01DirectionalStart_NOK">'Rates DV01'!$B$149</definedName>
    <definedName name="IRDV01DirectionalStart_NZD">'Rates DV01'!$B$167</definedName>
    <definedName name="IRDV01DirectionalStart_OtherAdvancedEconomies">'Rates DV01'!$B$226</definedName>
    <definedName name="IRDV01DirectionalStart_SEK">'Rates DV01'!$B$185</definedName>
    <definedName name="IRDV01DirectionalStart_SubSaharanAfrica">'Rates DV01'!$B$281</definedName>
    <definedName name="IRDV01DirectionalStart_USD">'Rates DV01'!$B$203</definedName>
    <definedName name="IRDV01Header">'Rates DV01'!$B$6</definedName>
    <definedName name="IRDV01Tenors">'Rates DV01'!$B$6:$P$6</definedName>
    <definedName name="IRInflationCurrency">'Other Rates'!$B$7</definedName>
    <definedName name="IRInflationDelta">'Other Rates'!$C$8:$O$13</definedName>
    <definedName name="IRInflationTenors">'Other Rates'!$B$7:$P$7</definedName>
    <definedName name="IRMBSVega" localSheetId="9">'Rates Vega-Lognormal &amp; Absolute'!$D$89</definedName>
    <definedName name="IRMBSVega" localSheetId="7">'Rates Vega-Lognormal &amp; Relative'!$D$89</definedName>
    <definedName name="IRMBSVega" localSheetId="8">'Rates Vega-Normal &amp; Absolute'!$D$89</definedName>
    <definedName name="IRMBSVega">'Rates Vega-Normal &amp; Relative'!$D$89</definedName>
    <definedName name="IRslideVals">'Rates DV01'!$Q$6:$BC$6</definedName>
    <definedName name="IRVegaExpirys_AsiaExJapan" localSheetId="9">'Rates Vega-Lognormal &amp; Absolute'!$C$139:$C$153</definedName>
    <definedName name="IRVegaExpirys_AsiaExJapan" localSheetId="7">'Rates Vega-Lognormal &amp; Relative'!$C$139:$C$153</definedName>
    <definedName name="IRVegaExpirys_AsiaExJapan" localSheetId="8">'Rates Vega-Normal &amp; Absolute'!$C$139:$C$153</definedName>
    <definedName name="IRVegaExpirys_AsiaExJapan">'Rates Vega-Normal &amp; Relative'!$C$139:$C$153</definedName>
    <definedName name="IRVegaExpirys_AUD" localSheetId="9">'Rates Vega-Lognormal &amp; Absolute'!$C$9:$C$23</definedName>
    <definedName name="IRVegaExpirys_AUD" localSheetId="7">'Rates Vega-Lognormal &amp; Relative'!$C$9:$C$23</definedName>
    <definedName name="IRVegaExpirys_AUD" localSheetId="8">'Rates Vega-Normal &amp; Absolute'!$C$9:$C$23</definedName>
    <definedName name="IRVegaExpirys_AUD">'Rates Vega-Normal &amp; Relative'!$C$9:$C$23</definedName>
    <definedName name="IRVegaExpirys_EmergingEurope" localSheetId="9">'Rates Vega-Lognormal &amp; Absolute'!$C$107:$C$121</definedName>
    <definedName name="IRVegaExpirys_EmergingEurope" localSheetId="7">'Rates Vega-Lognormal &amp; Relative'!$C$107:$C$121</definedName>
    <definedName name="IRVegaExpirys_EmergingEurope" localSheetId="8">'Rates Vega-Normal &amp; Absolute'!$C$107:$C$121</definedName>
    <definedName name="IRVegaExpirys_EmergingEurope">'Rates Vega-Normal &amp; Relative'!$C$107:$C$121</definedName>
    <definedName name="IRVegaExpirys_EUR" localSheetId="9">'Rates Vega-Lognormal &amp; Absolute'!$C$25:$C$39</definedName>
    <definedName name="IRVegaExpirys_EUR" localSheetId="7">'Rates Vega-Lognormal &amp; Relative'!$C$25:$C$39</definedName>
    <definedName name="IRVegaExpirys_EUR" localSheetId="8">'Rates Vega-Normal &amp; Absolute'!$C$25:$C$39</definedName>
    <definedName name="IRVegaExpirys_EUR">'Rates Vega-Normal &amp; Relative'!$C$25:$C$39</definedName>
    <definedName name="IRVegaExpirys_GBP" localSheetId="9">'Rates Vega-Lognormal &amp; Absolute'!$C$41:$C$55</definedName>
    <definedName name="IRVegaExpirys_GBP" localSheetId="7">'Rates Vega-Lognormal &amp; Relative'!$C$41:$C$55</definedName>
    <definedName name="IRVegaExpirys_GBP" localSheetId="8">'Rates Vega-Normal &amp; Absolute'!$C$41:$C$55</definedName>
    <definedName name="IRVegaExpirys_GBP">'Rates Vega-Normal &amp; Relative'!$C$41:$C$55</definedName>
    <definedName name="IRVegaExpirys_JPY" localSheetId="9">'Rates Vega-Lognormal &amp; Absolute'!$C$57:$C$71</definedName>
    <definedName name="IRVegaExpirys_JPY" localSheetId="7">'Rates Vega-Lognormal &amp; Relative'!$C$57:$C$71</definedName>
    <definedName name="IRVegaExpirys_JPY" localSheetId="8">'Rates Vega-Normal &amp; Absolute'!$C$57:$C$71</definedName>
    <definedName name="IRVegaExpirys_JPY">'Rates Vega-Normal &amp; Relative'!$C$57:$C$71</definedName>
    <definedName name="IRVegaExpirys_Latam" localSheetId="9">'Rates Vega-Lognormal &amp; Absolute'!$C$123:$C$137</definedName>
    <definedName name="IRVegaExpirys_Latam" localSheetId="7">'Rates Vega-Lognormal &amp; Relative'!$C$123:$C$137</definedName>
    <definedName name="IRVegaExpirys_Latam" localSheetId="8">'Rates Vega-Normal &amp; Absolute'!$C$123:$C$137</definedName>
    <definedName name="IRVegaExpirys_Latam">'Rates Vega-Normal &amp; Relative'!$C$123:$C$137</definedName>
    <definedName name="IRVegaExpirys_MENA" localSheetId="9">'Rates Vega-Lognormal &amp; Absolute'!$C$155:$C$169</definedName>
    <definedName name="IRVegaExpirys_MENA" localSheetId="7">'Rates Vega-Lognormal &amp; Relative'!$C$155:$C$169</definedName>
    <definedName name="IRVegaExpirys_MENA" localSheetId="8">'Rates Vega-Normal &amp; Absolute'!$C$155:$C$169</definedName>
    <definedName name="IRVegaExpirys_MENA">'Rates Vega-Normal &amp; Relative'!$C$155:$C$169</definedName>
    <definedName name="IRVegaExpirys_OtherAdvancedEconomies" localSheetId="9">'Rates Vega-Lognormal &amp; Absolute'!$C$91:$C$105</definedName>
    <definedName name="IRVegaExpirys_OtherAdvancedEconomies" localSheetId="7">'Rates Vega-Lognormal &amp; Relative'!$C$91:$C$105</definedName>
    <definedName name="IRVegaExpirys_OtherAdvancedEconomies" localSheetId="8">'Rates Vega-Normal &amp; Absolute'!$C$91:$C$105</definedName>
    <definedName name="IRVegaExpirys_OtherAdvancedEconomies">'Rates Vega-Normal &amp; Relative'!$C$91:$C$105</definedName>
    <definedName name="IRVegaExpirys_SubSaharanAfrica" localSheetId="9">'Rates Vega-Lognormal &amp; Absolute'!$C$171:$C$185</definedName>
    <definedName name="IRVegaExpirys_SubSaharanAfrica" localSheetId="7">'Rates Vega-Lognormal &amp; Relative'!$C$171:$C$185</definedName>
    <definedName name="IRVegaExpirys_SubSaharanAfrica" localSheetId="8">'Rates Vega-Normal &amp; Absolute'!$C$171:$C$185</definedName>
    <definedName name="IRVegaExpirys_SubSaharanAfrica">'Rates Vega-Normal &amp; Relative'!$C$171:$C$185</definedName>
    <definedName name="IRVegaExpirys_USD" localSheetId="9">'Rates Vega-Lognormal &amp; Absolute'!$C$73:$C$87</definedName>
    <definedName name="IRVegaExpirys_USD" localSheetId="7">'Rates Vega-Lognormal &amp; Relative'!$C$73:$C$87</definedName>
    <definedName name="IRVegaExpirys_USD" localSheetId="8">'Rates Vega-Normal &amp; Absolute'!$C$73:$C$87</definedName>
    <definedName name="IRVegaExpirys_USD">'Rates Vega-Normal &amp; Relative'!$C$73:$C$87</definedName>
    <definedName name="IRVegaMethod" localSheetId="9">'Rates Vega-Lognormal &amp; Absolute'!$R$4</definedName>
    <definedName name="IRVegaMethod" localSheetId="7">'Rates Vega-Lognormal &amp; Relative'!$R$4</definedName>
    <definedName name="IRVegaMethod" localSheetId="8">'Rates Vega-Normal &amp; Absolute'!$R$4</definedName>
    <definedName name="IRVegaMethod">'Rates Vega-Normal &amp; Relative'!$R$4</definedName>
    <definedName name="IRVegaTenors" localSheetId="9">'Rates Vega-Lognormal &amp; Absolute'!$C$8:$R$8</definedName>
    <definedName name="IRVegaTenors" localSheetId="7">'Rates Vega-Lognormal &amp; Relative'!$C$8:$R$8</definedName>
    <definedName name="IRVegaTenors" localSheetId="8">'Rates Vega-Normal &amp; Absolute'!$C$8:$R$8</definedName>
    <definedName name="IRVegaTenors">'Rates Vega-Normal &amp; Relative'!$C$8:$R$8</definedName>
    <definedName name="IRVegaUnits" localSheetId="9">'Rates Vega-Lognormal &amp; Absolute'!$R$5</definedName>
    <definedName name="IRVegaUnits" localSheetId="7">'Rates Vega-Lognormal &amp; Relative'!$R$5</definedName>
    <definedName name="IRVegaUnits" localSheetId="8">'Rates Vega-Normal &amp; Absolute'!$R$5</definedName>
    <definedName name="IRVegaUnits">'Rates Vega-Normal &amp; Relative'!$R$5</definedName>
    <definedName name="OFVv1_IndustryGroup">'Other Fair Value Assets'!$D$7</definedName>
    <definedName name="OFVv1_NonUSDebt">'Other Fair Value Assets'!$I$7</definedName>
    <definedName name="OFVv1_NonUSEquity">'Other Fair Value Assets'!$H$7</definedName>
    <definedName name="OFVv1_USDebt">'Other Fair Value Assets'!$G$7</definedName>
    <definedName name="OFVv1_USEquity">'Other Fair Value Assets'!$F$7</definedName>
    <definedName name="PEv1_EM">'Private Equity'!$I$6</definedName>
    <definedName name="PEv1_IndustryGroup">'Private Equity'!$D$6</definedName>
    <definedName name="PEv1_ODM">'Private Equity'!$H$6</definedName>
    <definedName name="PEv1_UnfundedCommitments">'Private Equity'!$B$70</definedName>
    <definedName name="PEv1_UnspecGeog">'Private Equity'!$J$6</definedName>
    <definedName name="PEv1_US">'Private Equity'!$F$6</definedName>
    <definedName name="PEv1_WesternEurope">'Private Equity'!$G$6</definedName>
    <definedName name="_xlnm.Print_Area" localSheetId="16">Agencies!$A$1:$W$38</definedName>
    <definedName name="_xlnm.Print_Area" localSheetId="13">'Ags &amp; Softs'!$A$1:$T$52</definedName>
    <definedName name="_xlnm.Print_Area" localSheetId="18">ARS!$A$1:$H$115</definedName>
    <definedName name="_xlnm.Print_Area" localSheetId="14">'Commodity Indices'!$A$1:$J$52</definedName>
    <definedName name="_xlnm.Print_Area" localSheetId="19">'Corporate Credit-Advanced'!$A$1:$AC$231</definedName>
    <definedName name="_xlnm.Print_Area" localSheetId="21">'Corporate Credit-EM'!$A$1:$AC$228</definedName>
    <definedName name="_xlnm.Print_Area" localSheetId="23">'Credit Correlation'!$A$1:$K$61</definedName>
    <definedName name="_xlnm.Print_Area" localSheetId="20">'Credit-Eurozone Periphery Corp'!$A$1:$AC$231</definedName>
    <definedName name="_xlnm.Print_Area" localSheetId="2">Dividends!$A$1:$J$12</definedName>
    <definedName name="_xlnm.Print_Area" localSheetId="11">Energy!$A$1:$BY$52</definedName>
    <definedName name="_xlnm.Print_Area" localSheetId="1">'Equity by Geography'!$A$1:$AD$87</definedName>
    <definedName name="_xlnm.Print_Area" localSheetId="3">'FX Spot'!$A$1:$U$998</definedName>
    <definedName name="_xlnm.Print_Area" localSheetId="4">'FX Vega'!$A$1:$Q$534</definedName>
    <definedName name="_xlnm.Print_Area" localSheetId="12">Metals!$A$1:$X$52</definedName>
    <definedName name="_xlnm.Print_Area" localSheetId="17">Munis!$A$1:$AC$129</definedName>
    <definedName name="_xlnm.Print_Area" localSheetId="25">'Other Fair Value Assets'!$A$1:$J$71</definedName>
    <definedName name="_xlnm.Print_Area" localSheetId="10">'Other Rates'!$A$1:$Q$28</definedName>
    <definedName name="_xlnm.Print_Area" localSheetId="24">'Private Equity'!$A$1:$K$71</definedName>
    <definedName name="_xlnm.Print_Area" localSheetId="5">'Rates DV01'!$A$1:$AB$285</definedName>
    <definedName name="_xlnm.Print_Area" localSheetId="9">'Rates Vega-Lognormal &amp; Absolute'!$A$1:$S$186</definedName>
    <definedName name="_xlnm.Print_Area" localSheetId="7">'Rates Vega-Lognormal &amp; Relative'!$A$1:$S$186</definedName>
    <definedName name="_xlnm.Print_Area" localSheetId="8">'Rates Vega-Normal &amp; Absolute'!$A$1:$S$186</definedName>
    <definedName name="_xlnm.Print_Area" localSheetId="6">'Rates Vega-Normal &amp; Relative'!$A$1:$S$186</definedName>
    <definedName name="_xlnm.Print_Area" localSheetId="22">'Sovereign Credit'!$A$1:$AG$97</definedName>
    <definedName name="_xlnm.Print_Titles" localSheetId="13">'Ags &amp; Softs'!$1:$6</definedName>
    <definedName name="_xlnm.Print_Titles" localSheetId="18">ARS!$1:$6</definedName>
    <definedName name="_xlnm.Print_Titles" localSheetId="14">'Commodity Indices'!$1:$6</definedName>
    <definedName name="_xlnm.Print_Titles" localSheetId="19">'Corporate Credit-Advanced'!$1:$6</definedName>
    <definedName name="_xlnm.Print_Titles" localSheetId="21">'Corporate Credit-EM'!$1:$6</definedName>
    <definedName name="_xlnm.Print_Titles" localSheetId="20">'Credit-Eurozone Periphery Corp'!$1:$6</definedName>
    <definedName name="_xlnm.Print_Titles" localSheetId="11">Energy!$A:$B,Energy!$1:$6</definedName>
    <definedName name="_xlnm.Print_Titles" localSheetId="1">'Equity by Geography'!$1:$7</definedName>
    <definedName name="_xlnm.Print_Titles" localSheetId="3">'FX Spot'!$1:$998</definedName>
    <definedName name="_xlnm.Print_Titles" localSheetId="4">'FX Vega'!$1:$534</definedName>
    <definedName name="_xlnm.Print_Titles" localSheetId="12">Metals!$1:$6</definedName>
    <definedName name="_xlnm.Print_Titles" localSheetId="17">Munis!$1:$6</definedName>
    <definedName name="_xlnm.Print_Titles" localSheetId="5">'Rates DV01'!$1:$6</definedName>
    <definedName name="_xlnm.Print_Titles" localSheetId="9">'Rates Vega-Lognormal &amp; Absolute'!$1:$8</definedName>
    <definedName name="_xlnm.Print_Titles" localSheetId="7">'Rates Vega-Lognormal &amp; Relative'!$1:$8</definedName>
    <definedName name="_xlnm.Print_Titles" localSheetId="8">'Rates Vega-Normal &amp; Absolute'!$1:$8</definedName>
    <definedName name="_xlnm.Print_Titles" localSheetId="6">'Rates Vega-Normal &amp; Relative'!$1:$8</definedName>
    <definedName name="_xlnm.Print_Titles" localSheetId="15">'Securitized Products'!$A:$B,'Securitized Products'!$1:$6</definedName>
    <definedName name="_xlnm.Print_Titles" localSheetId="22">'Sovereign Credit'!$1:$7</definedName>
    <definedName name="ScenarioName">'Cover Sheet'!$C$4</definedName>
    <definedName name="TemplateName">'Cover Sheet'!$B$56</definedName>
    <definedName name="Version">'Cover Sheet'!$C$10</definedName>
  </definedNames>
  <calcPr calcId="145621"/>
</workbook>
</file>

<file path=xl/calcChain.xml><?xml version="1.0" encoding="utf-8"?>
<calcChain xmlns="http://schemas.openxmlformats.org/spreadsheetml/2006/main">
  <c r="AL62" i="17" l="1"/>
  <c r="AA61" i="17"/>
  <c r="AL60" i="17"/>
  <c r="AA59" i="17"/>
  <c r="AL58" i="17"/>
  <c r="AA55" i="17"/>
  <c r="AL54" i="17"/>
  <c r="AA53" i="17"/>
  <c r="AL52" i="17"/>
  <c r="AI52" i="17"/>
  <c r="AL51" i="17"/>
  <c r="S51" i="17"/>
  <c r="AI48" i="17"/>
  <c r="AL47" i="17"/>
  <c r="AA46" i="17"/>
  <c r="AL45" i="17"/>
  <c r="AI45" i="17"/>
  <c r="AL44" i="17"/>
  <c r="S44" i="17"/>
  <c r="AI41" i="17"/>
  <c r="AL40" i="17"/>
  <c r="S40" i="17"/>
  <c r="AI39" i="17"/>
  <c r="AL38" i="17"/>
  <c r="S38" i="17"/>
  <c r="AI37" i="17"/>
  <c r="AL34" i="17"/>
  <c r="S34" i="17"/>
  <c r="AL33" i="17"/>
  <c r="AL32" i="17"/>
  <c r="AL31" i="17"/>
  <c r="S31" i="17"/>
  <c r="AI30" i="17"/>
  <c r="AL27" i="17"/>
  <c r="S27" i="17"/>
  <c r="AI26" i="17"/>
  <c r="AL25" i="17"/>
  <c r="S25" i="17"/>
  <c r="AI24" i="17"/>
  <c r="AL23" i="17"/>
  <c r="S23" i="17"/>
  <c r="AI20" i="17"/>
  <c r="AL19" i="17"/>
  <c r="S19" i="17"/>
  <c r="AI18" i="17"/>
  <c r="AL17" i="17"/>
  <c r="S17" i="17"/>
  <c r="AI16" i="17"/>
  <c r="B56" i="69"/>
  <c r="AL16" i="17" l="1"/>
  <c r="AA17" i="17"/>
  <c r="AL18" i="17"/>
  <c r="AA19" i="17"/>
  <c r="AL20" i="17"/>
  <c r="AA23" i="17"/>
  <c r="AL24" i="17"/>
  <c r="AA25" i="17"/>
  <c r="AL26" i="17"/>
  <c r="AA27" i="17"/>
  <c r="AL30" i="17"/>
  <c r="AA31" i="17"/>
  <c r="S32" i="17"/>
  <c r="AI33" i="17"/>
  <c r="AA34" i="17"/>
  <c r="AL37" i="17"/>
  <c r="AA38" i="17"/>
  <c r="AL39" i="17"/>
  <c r="AA40" i="17"/>
  <c r="AL41" i="17"/>
  <c r="AA44" i="17"/>
  <c r="AI46" i="17"/>
  <c r="S47" i="17"/>
  <c r="AL48" i="17"/>
  <c r="AA51" i="17"/>
  <c r="AI53" i="17"/>
  <c r="S54" i="17"/>
  <c r="AI55" i="17"/>
  <c r="S58" i="17"/>
  <c r="AI59" i="17"/>
  <c r="S60" i="17"/>
  <c r="AI61" i="17"/>
  <c r="S62" i="17"/>
  <c r="AA16" i="17"/>
  <c r="AA18" i="17"/>
  <c r="AA20" i="17"/>
  <c r="AA24" i="17"/>
  <c r="AA26" i="17"/>
  <c r="AA30" i="17"/>
  <c r="AI32" i="17"/>
  <c r="S33" i="17"/>
  <c r="AA37" i="17"/>
  <c r="AA39" i="17"/>
  <c r="AA41" i="17"/>
  <c r="AA45" i="17"/>
  <c r="S46" i="17"/>
  <c r="AI47" i="17"/>
  <c r="AA48" i="17"/>
  <c r="AA52" i="17"/>
  <c r="S53" i="17"/>
  <c r="AI54" i="17"/>
  <c r="S55" i="17"/>
  <c r="AI58" i="17"/>
  <c r="S59" i="17"/>
  <c r="AI60" i="17"/>
  <c r="S61" i="17"/>
  <c r="AI62" i="17"/>
  <c r="AA33" i="17"/>
  <c r="S16" i="17"/>
  <c r="AI17" i="17"/>
  <c r="S18" i="17"/>
  <c r="AI19" i="17"/>
  <c r="S20" i="17"/>
  <c r="AI23" i="17"/>
  <c r="S24" i="17"/>
  <c r="AI25" i="17"/>
  <c r="S26" i="17"/>
  <c r="AI27" i="17"/>
  <c r="S30" i="17"/>
  <c r="AI31" i="17"/>
  <c r="AA32" i="17"/>
  <c r="AI34" i="17"/>
  <c r="S37" i="17"/>
  <c r="AI38" i="17"/>
  <c r="S39" i="17"/>
  <c r="AI40" i="17"/>
  <c r="S41" i="17"/>
  <c r="AI44" i="17"/>
  <c r="S45" i="17"/>
  <c r="AL46" i="17"/>
  <c r="AA47" i="17"/>
  <c r="S48" i="17"/>
  <c r="AI51" i="17"/>
  <c r="S52" i="17"/>
  <c r="AL53" i="17"/>
  <c r="AA54" i="17"/>
  <c r="AL55" i="17"/>
  <c r="AA58" i="17"/>
  <c r="AL59" i="17"/>
  <c r="AA60" i="17"/>
  <c r="AL61" i="17"/>
  <c r="AA62" i="17"/>
  <c r="S230" i="71"/>
  <c r="S229" i="71"/>
  <c r="S228" i="71"/>
  <c r="S226" i="71"/>
  <c r="S225" i="71"/>
  <c r="S224" i="71"/>
  <c r="S223" i="71"/>
  <c r="S222" i="71"/>
  <c r="S221" i="71"/>
  <c r="AB218" i="71"/>
  <c r="AA218" i="71"/>
  <c r="Z218" i="71"/>
  <c r="Y218" i="71"/>
  <c r="X218" i="71"/>
  <c r="W218" i="71"/>
  <c r="V218" i="71"/>
  <c r="U218" i="71"/>
  <c r="T218" i="71"/>
  <c r="B218" i="71"/>
  <c r="S217" i="71"/>
  <c r="S216" i="71"/>
  <c r="S215" i="71"/>
  <c r="S214" i="71"/>
  <c r="S213" i="71"/>
  <c r="S212" i="71"/>
  <c r="S211" i="71"/>
  <c r="S210" i="71"/>
  <c r="S209" i="71"/>
  <c r="S208" i="71"/>
  <c r="S207" i="71"/>
  <c r="S206" i="71"/>
  <c r="S205" i="71"/>
  <c r="AB204" i="71"/>
  <c r="AA204" i="71"/>
  <c r="Z204" i="71"/>
  <c r="Y204" i="71"/>
  <c r="X204" i="71"/>
  <c r="W204" i="71"/>
  <c r="V204" i="71"/>
  <c r="U204" i="71"/>
  <c r="T204" i="71"/>
  <c r="S204" i="71"/>
  <c r="B204" i="71"/>
  <c r="AB140" i="71"/>
  <c r="AA140" i="71"/>
  <c r="Z140" i="71"/>
  <c r="Y140" i="71"/>
  <c r="X140" i="71"/>
  <c r="W140" i="71"/>
  <c r="V140" i="71"/>
  <c r="U140" i="71"/>
  <c r="T140" i="71"/>
  <c r="B140" i="71"/>
  <c r="S139" i="71"/>
  <c r="S138" i="71"/>
  <c r="S137" i="71"/>
  <c r="S136" i="71"/>
  <c r="S135" i="71"/>
  <c r="S134" i="71"/>
  <c r="S133" i="71"/>
  <c r="S132" i="71"/>
  <c r="S131" i="71"/>
  <c r="S130" i="71"/>
  <c r="S129" i="71"/>
  <c r="S140" i="71" s="1"/>
  <c r="S128" i="71"/>
  <c r="S127" i="71"/>
  <c r="AB126" i="71"/>
  <c r="AA126" i="71"/>
  <c r="Z126" i="71"/>
  <c r="Y126" i="71"/>
  <c r="X126" i="71"/>
  <c r="W126" i="71"/>
  <c r="V126" i="71"/>
  <c r="U126" i="71"/>
  <c r="T126" i="71"/>
  <c r="S126" i="71"/>
  <c r="B126" i="71"/>
  <c r="S125" i="71"/>
  <c r="S124" i="71"/>
  <c r="S123" i="71"/>
  <c r="S121" i="71"/>
  <c r="S120" i="71"/>
  <c r="S119" i="71"/>
  <c r="S118" i="71"/>
  <c r="S117" i="71"/>
  <c r="S116" i="71"/>
  <c r="AB113" i="71"/>
  <c r="AA113" i="71"/>
  <c r="Z113" i="71"/>
  <c r="Y113" i="71"/>
  <c r="X113" i="71"/>
  <c r="W113" i="71"/>
  <c r="V113" i="71"/>
  <c r="U113" i="71"/>
  <c r="T113" i="71"/>
  <c r="B113" i="71"/>
  <c r="S112" i="71"/>
  <c r="S111" i="71"/>
  <c r="S110" i="71"/>
  <c r="S109" i="71"/>
  <c r="S108" i="71"/>
  <c r="S107" i="71"/>
  <c r="S106" i="71"/>
  <c r="S105" i="71"/>
  <c r="S104" i="71"/>
  <c r="S103" i="71"/>
  <c r="S102" i="71"/>
  <c r="S101" i="71"/>
  <c r="S100" i="71"/>
  <c r="AB99" i="71"/>
  <c r="AA99" i="71"/>
  <c r="Z99" i="71"/>
  <c r="Y99" i="71"/>
  <c r="X99" i="71"/>
  <c r="W99" i="71"/>
  <c r="V99" i="71"/>
  <c r="U99" i="71"/>
  <c r="T99" i="71"/>
  <c r="S99" i="71"/>
  <c r="B99" i="71"/>
  <c r="S98" i="71"/>
  <c r="S97" i="71"/>
  <c r="S96" i="71"/>
  <c r="S94" i="71"/>
  <c r="S93" i="71"/>
  <c r="S92" i="71"/>
  <c r="S91" i="71"/>
  <c r="S90" i="71"/>
  <c r="S89" i="71"/>
  <c r="AB86" i="71"/>
  <c r="AA86" i="71"/>
  <c r="Z86" i="71"/>
  <c r="Y86" i="71"/>
  <c r="X86" i="71"/>
  <c r="W86" i="71"/>
  <c r="V86" i="71"/>
  <c r="U86" i="71"/>
  <c r="T86" i="71"/>
  <c r="B86" i="71"/>
  <c r="S85" i="71"/>
  <c r="S84" i="71"/>
  <c r="S83" i="71"/>
  <c r="S82" i="71"/>
  <c r="S81" i="71"/>
  <c r="S80" i="71"/>
  <c r="S79" i="71"/>
  <c r="S78" i="71"/>
  <c r="S77" i="71"/>
  <c r="S76" i="71"/>
  <c r="S75" i="71"/>
  <c r="S74" i="71"/>
  <c r="S73" i="71"/>
  <c r="AB72" i="71"/>
  <c r="AA72" i="71"/>
  <c r="Z72" i="71"/>
  <c r="Y72" i="71"/>
  <c r="X72" i="71"/>
  <c r="W72" i="71"/>
  <c r="V72" i="71"/>
  <c r="U72" i="71"/>
  <c r="T72" i="71"/>
  <c r="S72" i="71"/>
  <c r="B72" i="71"/>
  <c r="S71" i="71"/>
  <c r="S70" i="71"/>
  <c r="S69" i="71"/>
  <c r="S67" i="71"/>
  <c r="S66" i="71"/>
  <c r="S65" i="71"/>
  <c r="S64" i="71"/>
  <c r="S63" i="71"/>
  <c r="S62" i="71"/>
  <c r="AB59" i="71"/>
  <c r="AA59" i="71"/>
  <c r="Z59" i="71"/>
  <c r="Y59" i="71"/>
  <c r="X59" i="71"/>
  <c r="W59" i="71"/>
  <c r="V59" i="71"/>
  <c r="U59" i="71"/>
  <c r="T59" i="71"/>
  <c r="B59" i="71"/>
  <c r="S58" i="71"/>
  <c r="S57" i="71"/>
  <c r="S56" i="71"/>
  <c r="S55" i="71"/>
  <c r="S54" i="71"/>
  <c r="S53" i="71"/>
  <c r="S52" i="71"/>
  <c r="S51" i="71"/>
  <c r="S50" i="71"/>
  <c r="S49" i="71"/>
  <c r="S48" i="71"/>
  <c r="S47" i="71"/>
  <c r="S46" i="71"/>
  <c r="AB45" i="71"/>
  <c r="AA45" i="71"/>
  <c r="Z45" i="71"/>
  <c r="Y45" i="71"/>
  <c r="X45" i="71"/>
  <c r="W45" i="71"/>
  <c r="V45" i="71"/>
  <c r="U45" i="71"/>
  <c r="T45" i="71"/>
  <c r="S45" i="71"/>
  <c r="B45" i="71"/>
  <c r="S44" i="71"/>
  <c r="S43" i="71"/>
  <c r="S42" i="71"/>
  <c r="S40" i="71"/>
  <c r="S39" i="71"/>
  <c r="S38" i="71"/>
  <c r="S37" i="71"/>
  <c r="S36" i="71"/>
  <c r="S35" i="71"/>
  <c r="AB32" i="71"/>
  <c r="AA32" i="71"/>
  <c r="Z32" i="71"/>
  <c r="Y32" i="71"/>
  <c r="X32" i="71"/>
  <c r="W32" i="71"/>
  <c r="V32" i="71"/>
  <c r="U32" i="71"/>
  <c r="T32" i="71"/>
  <c r="B32" i="71"/>
  <c r="S31" i="71"/>
  <c r="S30" i="71"/>
  <c r="S29" i="71"/>
  <c r="S28" i="71"/>
  <c r="S27" i="71"/>
  <c r="S26" i="71"/>
  <c r="S25" i="71"/>
  <c r="S24" i="71"/>
  <c r="S23" i="71"/>
  <c r="S22" i="71"/>
  <c r="S21" i="71"/>
  <c r="S32" i="71" s="1"/>
  <c r="S20" i="71"/>
  <c r="S19" i="71"/>
  <c r="AB18" i="71"/>
  <c r="AA18" i="71"/>
  <c r="Z18" i="71"/>
  <c r="Y18" i="71"/>
  <c r="X18" i="71"/>
  <c r="W18" i="71"/>
  <c r="V18" i="71"/>
  <c r="U18" i="71"/>
  <c r="T18" i="71"/>
  <c r="S18" i="71"/>
  <c r="B18" i="71"/>
  <c r="S17" i="71"/>
  <c r="S16" i="71"/>
  <c r="S15" i="71"/>
  <c r="S13" i="71"/>
  <c r="S12" i="71"/>
  <c r="S11" i="71"/>
  <c r="S10" i="71"/>
  <c r="S9" i="71"/>
  <c r="S8" i="71"/>
  <c r="S86" i="71" l="1"/>
  <c r="S59" i="71"/>
  <c r="S113" i="71"/>
  <c r="S218" i="71"/>
  <c r="A1" i="71"/>
  <c r="G38" i="24"/>
  <c r="F38" i="24"/>
  <c r="E38" i="24"/>
  <c r="D38" i="24"/>
  <c r="C38" i="24"/>
  <c r="G51" i="64" l="1"/>
  <c r="S51" i="63"/>
  <c r="B51" i="63"/>
  <c r="T51" i="62"/>
  <c r="H51" i="62"/>
  <c r="B51" i="62"/>
  <c r="BQ51" i="61"/>
  <c r="BC51" i="61"/>
  <c r="AM51" i="61"/>
  <c r="V51" i="61"/>
  <c r="W51" i="62" l="1"/>
  <c r="BS51" i="61"/>
  <c r="C35" i="7"/>
  <c r="B35" i="7"/>
  <c r="C30" i="7"/>
  <c r="B30" i="7"/>
  <c r="C24" i="7"/>
  <c r="B24" i="7"/>
  <c r="R42" i="63" l="1"/>
  <c r="G42" i="62"/>
  <c r="V41" i="61"/>
  <c r="AM41" i="61"/>
  <c r="BC41" i="61"/>
  <c r="BQ41" i="61"/>
  <c r="V42" i="61"/>
  <c r="AM42" i="61"/>
  <c r="BC42" i="61"/>
  <c r="BQ42" i="61"/>
  <c r="V43" i="61"/>
  <c r="AM43" i="61"/>
  <c r="BC43" i="61"/>
  <c r="BQ43" i="61"/>
  <c r="V44" i="61"/>
  <c r="AM44" i="61"/>
  <c r="BC44" i="61"/>
  <c r="BQ44" i="61"/>
  <c r="V45" i="61"/>
  <c r="AM45" i="61"/>
  <c r="BC45" i="61"/>
  <c r="BQ45" i="61"/>
  <c r="BS44" i="61" l="1"/>
  <c r="BS43" i="61"/>
  <c r="BS42" i="61"/>
  <c r="BS45" i="61"/>
  <c r="BS41" i="61"/>
  <c r="B215" i="21"/>
  <c r="B201" i="21"/>
  <c r="B190" i="21"/>
  <c r="B176" i="21"/>
  <c r="B165" i="21"/>
  <c r="B151" i="21"/>
  <c r="B140" i="21"/>
  <c r="B126" i="21"/>
  <c r="B113" i="21"/>
  <c r="B99" i="21"/>
  <c r="B86" i="21"/>
  <c r="B72" i="21"/>
  <c r="B59" i="21"/>
  <c r="B45" i="21"/>
  <c r="B32" i="21"/>
  <c r="B18" i="21"/>
  <c r="B152" i="20" l="1"/>
  <c r="B178" i="20"/>
  <c r="Q185" i="68" l="1"/>
  <c r="P185" i="68"/>
  <c r="N185" i="68"/>
  <c r="M185" i="68"/>
  <c r="L185" i="68"/>
  <c r="K185" i="68"/>
  <c r="J185" i="68"/>
  <c r="I185" i="68"/>
  <c r="H185" i="68"/>
  <c r="G185" i="68"/>
  <c r="F185" i="68"/>
  <c r="E185" i="68"/>
  <c r="D185" i="68"/>
  <c r="Q169" i="68"/>
  <c r="P169" i="68"/>
  <c r="N169" i="68"/>
  <c r="M169" i="68"/>
  <c r="L169" i="68"/>
  <c r="K169" i="68"/>
  <c r="J169" i="68"/>
  <c r="I169" i="68"/>
  <c r="H169" i="68"/>
  <c r="G169" i="68"/>
  <c r="F169" i="68"/>
  <c r="E169" i="68"/>
  <c r="D169" i="68"/>
  <c r="Q153" i="68"/>
  <c r="P153" i="68"/>
  <c r="N153" i="68"/>
  <c r="M153" i="68"/>
  <c r="L153" i="68"/>
  <c r="K153" i="68"/>
  <c r="J153" i="68"/>
  <c r="I153" i="68"/>
  <c r="H153" i="68"/>
  <c r="G153" i="68"/>
  <c r="F153" i="68"/>
  <c r="E153" i="68"/>
  <c r="D153" i="68"/>
  <c r="Q137" i="68"/>
  <c r="P137" i="68"/>
  <c r="N137" i="68"/>
  <c r="M137" i="68"/>
  <c r="L137" i="68"/>
  <c r="K137" i="68"/>
  <c r="J137" i="68"/>
  <c r="I137" i="68"/>
  <c r="H137" i="68"/>
  <c r="G137" i="68"/>
  <c r="F137" i="68"/>
  <c r="E137" i="68"/>
  <c r="D137" i="68"/>
  <c r="Q121" i="68"/>
  <c r="P121" i="68"/>
  <c r="N121" i="68"/>
  <c r="M121" i="68"/>
  <c r="L121" i="68"/>
  <c r="K121" i="68"/>
  <c r="J121" i="68"/>
  <c r="I121" i="68"/>
  <c r="H121" i="68"/>
  <c r="G121" i="68"/>
  <c r="F121" i="68"/>
  <c r="E121" i="68"/>
  <c r="D121" i="68"/>
  <c r="Q105" i="68"/>
  <c r="P105" i="68"/>
  <c r="N105" i="68"/>
  <c r="M105" i="68"/>
  <c r="L105" i="68"/>
  <c r="K105" i="68"/>
  <c r="J105" i="68"/>
  <c r="I105" i="68"/>
  <c r="H105" i="68"/>
  <c r="G105" i="68"/>
  <c r="F105" i="68"/>
  <c r="E105" i="68"/>
  <c r="D105" i="68"/>
  <c r="Q87" i="68"/>
  <c r="P87" i="68"/>
  <c r="N87" i="68"/>
  <c r="M87" i="68"/>
  <c r="L87" i="68"/>
  <c r="K87" i="68"/>
  <c r="J87" i="68"/>
  <c r="I87" i="68"/>
  <c r="H87" i="68"/>
  <c r="G87" i="68"/>
  <c r="F87" i="68"/>
  <c r="E87" i="68"/>
  <c r="D87" i="68"/>
  <c r="Q71" i="68"/>
  <c r="P71" i="68"/>
  <c r="N71" i="68"/>
  <c r="M71" i="68"/>
  <c r="L71" i="68"/>
  <c r="K71" i="68"/>
  <c r="J71" i="68"/>
  <c r="I71" i="68"/>
  <c r="H71" i="68"/>
  <c r="G71" i="68"/>
  <c r="F71" i="68"/>
  <c r="E71" i="68"/>
  <c r="D71" i="68"/>
  <c r="Q55" i="68"/>
  <c r="P55" i="68"/>
  <c r="N55" i="68"/>
  <c r="M55" i="68"/>
  <c r="L55" i="68"/>
  <c r="K55" i="68"/>
  <c r="J55" i="68"/>
  <c r="I55" i="68"/>
  <c r="H55" i="68"/>
  <c r="G55" i="68"/>
  <c r="F55" i="68"/>
  <c r="E55" i="68"/>
  <c r="D55" i="68"/>
  <c r="Q39" i="68"/>
  <c r="P39" i="68"/>
  <c r="N39" i="68"/>
  <c r="M39" i="68"/>
  <c r="L39" i="68"/>
  <c r="K39" i="68"/>
  <c r="J39" i="68"/>
  <c r="I39" i="68"/>
  <c r="H39" i="68"/>
  <c r="G39" i="68"/>
  <c r="F39" i="68"/>
  <c r="E39" i="68"/>
  <c r="D39" i="68"/>
  <c r="Q23" i="68"/>
  <c r="P23" i="68"/>
  <c r="N23" i="68"/>
  <c r="M23" i="68"/>
  <c r="L23" i="68"/>
  <c r="K23" i="68"/>
  <c r="J23" i="68"/>
  <c r="I23" i="68"/>
  <c r="H23" i="68"/>
  <c r="G23" i="68"/>
  <c r="F23" i="68"/>
  <c r="E23" i="68"/>
  <c r="D23" i="68"/>
  <c r="A1" i="68"/>
  <c r="Q185" i="67"/>
  <c r="P185" i="67"/>
  <c r="N185" i="67"/>
  <c r="M185" i="67"/>
  <c r="L185" i="67"/>
  <c r="K185" i="67"/>
  <c r="J185" i="67"/>
  <c r="I185" i="67"/>
  <c r="H185" i="67"/>
  <c r="G185" i="67"/>
  <c r="F185" i="67"/>
  <c r="E185" i="67"/>
  <c r="D185" i="67"/>
  <c r="Q169" i="67"/>
  <c r="P169" i="67"/>
  <c r="N169" i="67"/>
  <c r="M169" i="67"/>
  <c r="L169" i="67"/>
  <c r="K169" i="67"/>
  <c r="J169" i="67"/>
  <c r="I169" i="67"/>
  <c r="H169" i="67"/>
  <c r="G169" i="67"/>
  <c r="F169" i="67"/>
  <c r="E169" i="67"/>
  <c r="D169" i="67"/>
  <c r="Q153" i="67"/>
  <c r="P153" i="67"/>
  <c r="N153" i="67"/>
  <c r="M153" i="67"/>
  <c r="L153" i="67"/>
  <c r="K153" i="67"/>
  <c r="J153" i="67"/>
  <c r="I153" i="67"/>
  <c r="H153" i="67"/>
  <c r="G153" i="67"/>
  <c r="F153" i="67"/>
  <c r="E153" i="67"/>
  <c r="D153" i="67"/>
  <c r="Q137" i="67"/>
  <c r="P137" i="67"/>
  <c r="N137" i="67"/>
  <c r="M137" i="67"/>
  <c r="L137" i="67"/>
  <c r="K137" i="67"/>
  <c r="J137" i="67"/>
  <c r="I137" i="67"/>
  <c r="H137" i="67"/>
  <c r="G137" i="67"/>
  <c r="F137" i="67"/>
  <c r="E137" i="67"/>
  <c r="D137" i="67"/>
  <c r="Q121" i="67"/>
  <c r="P121" i="67"/>
  <c r="N121" i="67"/>
  <c r="M121" i="67"/>
  <c r="L121" i="67"/>
  <c r="K121" i="67"/>
  <c r="J121" i="67"/>
  <c r="I121" i="67"/>
  <c r="H121" i="67"/>
  <c r="G121" i="67"/>
  <c r="F121" i="67"/>
  <c r="E121" i="67"/>
  <c r="D121" i="67"/>
  <c r="Q105" i="67"/>
  <c r="P105" i="67"/>
  <c r="N105" i="67"/>
  <c r="M105" i="67"/>
  <c r="L105" i="67"/>
  <c r="K105" i="67"/>
  <c r="J105" i="67"/>
  <c r="I105" i="67"/>
  <c r="H105" i="67"/>
  <c r="G105" i="67"/>
  <c r="F105" i="67"/>
  <c r="E105" i="67"/>
  <c r="D105" i="67"/>
  <c r="Q87" i="67"/>
  <c r="P87" i="67"/>
  <c r="N87" i="67"/>
  <c r="M87" i="67"/>
  <c r="L87" i="67"/>
  <c r="K87" i="67"/>
  <c r="J87" i="67"/>
  <c r="I87" i="67"/>
  <c r="H87" i="67"/>
  <c r="G87" i="67"/>
  <c r="F87" i="67"/>
  <c r="E87" i="67"/>
  <c r="D87" i="67"/>
  <c r="Q71" i="67"/>
  <c r="P71" i="67"/>
  <c r="N71" i="67"/>
  <c r="M71" i="67"/>
  <c r="L71" i="67"/>
  <c r="K71" i="67"/>
  <c r="J71" i="67"/>
  <c r="I71" i="67"/>
  <c r="H71" i="67"/>
  <c r="G71" i="67"/>
  <c r="F71" i="67"/>
  <c r="E71" i="67"/>
  <c r="D71" i="67"/>
  <c r="Q55" i="67"/>
  <c r="P55" i="67"/>
  <c r="N55" i="67"/>
  <c r="M55" i="67"/>
  <c r="L55" i="67"/>
  <c r="K55" i="67"/>
  <c r="J55" i="67"/>
  <c r="I55" i="67"/>
  <c r="H55" i="67"/>
  <c r="G55" i="67"/>
  <c r="F55" i="67"/>
  <c r="E55" i="67"/>
  <c r="D55" i="67"/>
  <c r="Q39" i="67"/>
  <c r="P39" i="67"/>
  <c r="N39" i="67"/>
  <c r="M39" i="67"/>
  <c r="L39" i="67"/>
  <c r="K39" i="67"/>
  <c r="J39" i="67"/>
  <c r="I39" i="67"/>
  <c r="H39" i="67"/>
  <c r="G39" i="67"/>
  <c r="F39" i="67"/>
  <c r="E39" i="67"/>
  <c r="D39" i="67"/>
  <c r="Q23" i="67"/>
  <c r="P23" i="67"/>
  <c r="N23" i="67"/>
  <c r="M23" i="67"/>
  <c r="L23" i="67"/>
  <c r="K23" i="67"/>
  <c r="J23" i="67"/>
  <c r="I23" i="67"/>
  <c r="H23" i="67"/>
  <c r="G23" i="67"/>
  <c r="F23" i="67"/>
  <c r="E23" i="67"/>
  <c r="D23" i="67"/>
  <c r="A1" i="67"/>
  <c r="Q185" i="66"/>
  <c r="P185" i="66"/>
  <c r="N185" i="66"/>
  <c r="M185" i="66"/>
  <c r="L185" i="66"/>
  <c r="K185" i="66"/>
  <c r="J185" i="66"/>
  <c r="I185" i="66"/>
  <c r="H185" i="66"/>
  <c r="G185" i="66"/>
  <c r="F185" i="66"/>
  <c r="E185" i="66"/>
  <c r="D185" i="66"/>
  <c r="Q169" i="66"/>
  <c r="P169" i="66"/>
  <c r="N169" i="66"/>
  <c r="M169" i="66"/>
  <c r="L169" i="66"/>
  <c r="K169" i="66"/>
  <c r="J169" i="66"/>
  <c r="I169" i="66"/>
  <c r="H169" i="66"/>
  <c r="G169" i="66"/>
  <c r="F169" i="66"/>
  <c r="E169" i="66"/>
  <c r="D169" i="66"/>
  <c r="Q153" i="66"/>
  <c r="P153" i="66"/>
  <c r="N153" i="66"/>
  <c r="M153" i="66"/>
  <c r="L153" i="66"/>
  <c r="K153" i="66"/>
  <c r="J153" i="66"/>
  <c r="I153" i="66"/>
  <c r="H153" i="66"/>
  <c r="G153" i="66"/>
  <c r="F153" i="66"/>
  <c r="E153" i="66"/>
  <c r="D153" i="66"/>
  <c r="Q137" i="66"/>
  <c r="P137" i="66"/>
  <c r="N137" i="66"/>
  <c r="M137" i="66"/>
  <c r="L137" i="66"/>
  <c r="K137" i="66"/>
  <c r="J137" i="66"/>
  <c r="I137" i="66"/>
  <c r="H137" i="66"/>
  <c r="G137" i="66"/>
  <c r="F137" i="66"/>
  <c r="E137" i="66"/>
  <c r="D137" i="66"/>
  <c r="Q121" i="66"/>
  <c r="P121" i="66"/>
  <c r="N121" i="66"/>
  <c r="M121" i="66"/>
  <c r="L121" i="66"/>
  <c r="K121" i="66"/>
  <c r="J121" i="66"/>
  <c r="I121" i="66"/>
  <c r="H121" i="66"/>
  <c r="G121" i="66"/>
  <c r="F121" i="66"/>
  <c r="E121" i="66"/>
  <c r="D121" i="66"/>
  <c r="Q105" i="66"/>
  <c r="P105" i="66"/>
  <c r="N105" i="66"/>
  <c r="M105" i="66"/>
  <c r="L105" i="66"/>
  <c r="K105" i="66"/>
  <c r="J105" i="66"/>
  <c r="I105" i="66"/>
  <c r="H105" i="66"/>
  <c r="G105" i="66"/>
  <c r="F105" i="66"/>
  <c r="E105" i="66"/>
  <c r="D105" i="66"/>
  <c r="Q87" i="66"/>
  <c r="P87" i="66"/>
  <c r="N87" i="66"/>
  <c r="M87" i="66"/>
  <c r="L87" i="66"/>
  <c r="K87" i="66"/>
  <c r="J87" i="66"/>
  <c r="I87" i="66"/>
  <c r="H87" i="66"/>
  <c r="G87" i="66"/>
  <c r="F87" i="66"/>
  <c r="E87" i="66"/>
  <c r="D87" i="66"/>
  <c r="Q71" i="66"/>
  <c r="P71" i="66"/>
  <c r="N71" i="66"/>
  <c r="M71" i="66"/>
  <c r="L71" i="66"/>
  <c r="K71" i="66"/>
  <c r="J71" i="66"/>
  <c r="I71" i="66"/>
  <c r="H71" i="66"/>
  <c r="G71" i="66"/>
  <c r="F71" i="66"/>
  <c r="E71" i="66"/>
  <c r="D71" i="66"/>
  <c r="Q55" i="66"/>
  <c r="P55" i="66"/>
  <c r="N55" i="66"/>
  <c r="M55" i="66"/>
  <c r="L55" i="66"/>
  <c r="K55" i="66"/>
  <c r="J55" i="66"/>
  <c r="I55" i="66"/>
  <c r="H55" i="66"/>
  <c r="G55" i="66"/>
  <c r="F55" i="66"/>
  <c r="E55" i="66"/>
  <c r="D55" i="66"/>
  <c r="Q39" i="66"/>
  <c r="P39" i="66"/>
  <c r="N39" i="66"/>
  <c r="M39" i="66"/>
  <c r="L39" i="66"/>
  <c r="K39" i="66"/>
  <c r="J39" i="66"/>
  <c r="I39" i="66"/>
  <c r="H39" i="66"/>
  <c r="G39" i="66"/>
  <c r="F39" i="66"/>
  <c r="E39" i="66"/>
  <c r="D39" i="66"/>
  <c r="Q23" i="66"/>
  <c r="P23" i="66"/>
  <c r="N23" i="66"/>
  <c r="M23" i="66"/>
  <c r="L23" i="66"/>
  <c r="K23" i="66"/>
  <c r="J23" i="66"/>
  <c r="I23" i="66"/>
  <c r="H23" i="66"/>
  <c r="G23" i="66"/>
  <c r="F23" i="66"/>
  <c r="E23" i="66"/>
  <c r="D23" i="66"/>
  <c r="A1" i="66"/>
  <c r="R185" i="66" l="1"/>
  <c r="R185" i="67"/>
  <c r="R185" i="68"/>
  <c r="A1" i="64"/>
  <c r="B7" i="64"/>
  <c r="G7" i="64"/>
  <c r="G8" i="64"/>
  <c r="G9" i="64"/>
  <c r="G10" i="64"/>
  <c r="G11" i="64"/>
  <c r="G12" i="64"/>
  <c r="G13" i="64"/>
  <c r="G14" i="64"/>
  <c r="G15" i="64"/>
  <c r="G16" i="64"/>
  <c r="G17" i="64"/>
  <c r="G18" i="64"/>
  <c r="G19" i="64"/>
  <c r="G20" i="64"/>
  <c r="G21" i="64"/>
  <c r="G22" i="64"/>
  <c r="G23" i="64"/>
  <c r="G24" i="64"/>
  <c r="G25" i="64"/>
  <c r="G26" i="64"/>
  <c r="G27" i="64"/>
  <c r="G28" i="64"/>
  <c r="G29" i="64"/>
  <c r="G30" i="64"/>
  <c r="G31" i="64"/>
  <c r="G32" i="64"/>
  <c r="G33" i="64"/>
  <c r="G34" i="64"/>
  <c r="G35" i="64"/>
  <c r="G36" i="64"/>
  <c r="G37" i="64"/>
  <c r="G38" i="64"/>
  <c r="G39" i="64"/>
  <c r="G40" i="64"/>
  <c r="G41" i="64"/>
  <c r="B42" i="64"/>
  <c r="C42" i="64"/>
  <c r="D42" i="64"/>
  <c r="E42" i="64"/>
  <c r="F42" i="64"/>
  <c r="I42" i="64"/>
  <c r="B45" i="64"/>
  <c r="G45" i="64"/>
  <c r="B48" i="64"/>
  <c r="G48" i="64"/>
  <c r="A1" i="63"/>
  <c r="B7" i="63"/>
  <c r="S7" i="63"/>
  <c r="S8" i="63"/>
  <c r="S9" i="63"/>
  <c r="S10" i="63"/>
  <c r="S11" i="63"/>
  <c r="S12" i="63"/>
  <c r="S13" i="63"/>
  <c r="S14" i="63"/>
  <c r="S15" i="63"/>
  <c r="S16" i="63"/>
  <c r="S17" i="63"/>
  <c r="S18" i="63"/>
  <c r="S19" i="63"/>
  <c r="S20" i="63"/>
  <c r="S21" i="63"/>
  <c r="S22" i="63"/>
  <c r="S23" i="63"/>
  <c r="S24" i="63"/>
  <c r="S25" i="63"/>
  <c r="S26" i="63"/>
  <c r="S27" i="63"/>
  <c r="S28" i="63"/>
  <c r="S29" i="63"/>
  <c r="S30" i="63"/>
  <c r="S31" i="63"/>
  <c r="S32" i="63"/>
  <c r="S33" i="63"/>
  <c r="S34" i="63"/>
  <c r="S35" i="63"/>
  <c r="S36" i="63"/>
  <c r="S37" i="63"/>
  <c r="S38" i="63"/>
  <c r="S39" i="63"/>
  <c r="S40" i="63"/>
  <c r="S41" i="63"/>
  <c r="B42" i="63"/>
  <c r="C42" i="63"/>
  <c r="D42" i="63"/>
  <c r="E42" i="63"/>
  <c r="F42" i="63"/>
  <c r="G42" i="63"/>
  <c r="H42" i="63"/>
  <c r="I42" i="63"/>
  <c r="J42" i="63"/>
  <c r="K42" i="63"/>
  <c r="L42" i="63"/>
  <c r="M42" i="63"/>
  <c r="N42" i="63"/>
  <c r="O42" i="63"/>
  <c r="P42" i="63"/>
  <c r="Q42" i="63"/>
  <c r="B45" i="63"/>
  <c r="S45" i="63"/>
  <c r="B48" i="63"/>
  <c r="S48" i="63"/>
  <c r="A1" i="62"/>
  <c r="B7" i="62"/>
  <c r="H7" i="62"/>
  <c r="T7" i="62"/>
  <c r="H8" i="62"/>
  <c r="T8" i="62"/>
  <c r="H9" i="62"/>
  <c r="T9" i="62"/>
  <c r="H10" i="62"/>
  <c r="T10" i="62"/>
  <c r="H11" i="62"/>
  <c r="T11" i="62"/>
  <c r="H12" i="62"/>
  <c r="T12" i="62"/>
  <c r="H13" i="62"/>
  <c r="T13" i="62"/>
  <c r="H14" i="62"/>
  <c r="T14" i="62"/>
  <c r="H15" i="62"/>
  <c r="T15" i="62"/>
  <c r="H16" i="62"/>
  <c r="T16" i="62"/>
  <c r="H17" i="62"/>
  <c r="T17" i="62"/>
  <c r="H18" i="62"/>
  <c r="T18" i="62"/>
  <c r="H19" i="62"/>
  <c r="T19" i="62"/>
  <c r="H20" i="62"/>
  <c r="T20" i="62"/>
  <c r="H21" i="62"/>
  <c r="T21" i="62"/>
  <c r="H22" i="62"/>
  <c r="T22" i="62"/>
  <c r="H23" i="62"/>
  <c r="T23" i="62"/>
  <c r="H24" i="62"/>
  <c r="T24" i="62"/>
  <c r="H25" i="62"/>
  <c r="T25" i="62"/>
  <c r="H26" i="62"/>
  <c r="T26" i="62"/>
  <c r="H27" i="62"/>
  <c r="T27" i="62"/>
  <c r="H28" i="62"/>
  <c r="T28" i="62"/>
  <c r="H29" i="62"/>
  <c r="T29" i="62"/>
  <c r="H30" i="62"/>
  <c r="T30" i="62"/>
  <c r="H31" i="62"/>
  <c r="T31" i="62"/>
  <c r="H32" i="62"/>
  <c r="T32" i="62"/>
  <c r="H33" i="62"/>
  <c r="T33" i="62"/>
  <c r="H34" i="62"/>
  <c r="T34" i="62"/>
  <c r="H35" i="62"/>
  <c r="T35" i="62"/>
  <c r="H36" i="62"/>
  <c r="T36" i="62"/>
  <c r="H37" i="62"/>
  <c r="T37" i="62"/>
  <c r="H38" i="62"/>
  <c r="T38" i="62"/>
  <c r="H39" i="62"/>
  <c r="T39" i="62"/>
  <c r="H40" i="62"/>
  <c r="T40" i="62"/>
  <c r="H41" i="62"/>
  <c r="T41" i="62"/>
  <c r="B42" i="62"/>
  <c r="C42" i="62"/>
  <c r="D42" i="62"/>
  <c r="E42" i="62"/>
  <c r="F42" i="62"/>
  <c r="J42" i="62"/>
  <c r="K42" i="62"/>
  <c r="L42" i="62"/>
  <c r="M42" i="62"/>
  <c r="N42" i="62"/>
  <c r="O42" i="62"/>
  <c r="P42" i="62"/>
  <c r="Q42" i="62"/>
  <c r="R42" i="62"/>
  <c r="S42" i="62"/>
  <c r="V42" i="62"/>
  <c r="B45" i="62"/>
  <c r="H45" i="62"/>
  <c r="T45" i="62"/>
  <c r="B48" i="62"/>
  <c r="H48" i="62"/>
  <c r="T48" i="62"/>
  <c r="A1" i="61"/>
  <c r="V7" i="61"/>
  <c r="AM7" i="61"/>
  <c r="BC7" i="61"/>
  <c r="BQ7" i="61"/>
  <c r="V8" i="61"/>
  <c r="AM8" i="61"/>
  <c r="BC8" i="61"/>
  <c r="BQ8" i="61"/>
  <c r="V9" i="61"/>
  <c r="AM9" i="61"/>
  <c r="BC9" i="61"/>
  <c r="BQ9" i="61"/>
  <c r="V10" i="61"/>
  <c r="AM10" i="61"/>
  <c r="BC10" i="61"/>
  <c r="BQ10" i="61"/>
  <c r="V11" i="61"/>
  <c r="AM11" i="61"/>
  <c r="BC11" i="61"/>
  <c r="BQ11" i="61"/>
  <c r="V12" i="61"/>
  <c r="AM12" i="61"/>
  <c r="BC12" i="61"/>
  <c r="BQ12" i="61"/>
  <c r="V13" i="61"/>
  <c r="AM13" i="61"/>
  <c r="BC13" i="61"/>
  <c r="BQ13" i="61"/>
  <c r="V14" i="61"/>
  <c r="AM14" i="61"/>
  <c r="BC14" i="61"/>
  <c r="BQ14" i="61"/>
  <c r="V15" i="61"/>
  <c r="AM15" i="61"/>
  <c r="BC15" i="61"/>
  <c r="BQ15" i="61"/>
  <c r="V16" i="61"/>
  <c r="AM16" i="61"/>
  <c r="BC16" i="61"/>
  <c r="BQ16" i="61"/>
  <c r="V17" i="61"/>
  <c r="AM17" i="61"/>
  <c r="BC17" i="61"/>
  <c r="BQ17" i="61"/>
  <c r="V18" i="61"/>
  <c r="AM18" i="61"/>
  <c r="BC18" i="61"/>
  <c r="BQ18" i="61"/>
  <c r="V19" i="61"/>
  <c r="AM19" i="61"/>
  <c r="BC19" i="61"/>
  <c r="BQ19" i="61"/>
  <c r="V20" i="61"/>
  <c r="AM20" i="61"/>
  <c r="BC20" i="61"/>
  <c r="BQ20" i="61"/>
  <c r="V21" i="61"/>
  <c r="AM21" i="61"/>
  <c r="BC21" i="61"/>
  <c r="BQ21" i="61"/>
  <c r="V22" i="61"/>
  <c r="AM22" i="61"/>
  <c r="BC22" i="61"/>
  <c r="BQ22" i="61"/>
  <c r="V23" i="61"/>
  <c r="AM23" i="61"/>
  <c r="BC23" i="61"/>
  <c r="BQ23" i="61"/>
  <c r="V24" i="61"/>
  <c r="AM24" i="61"/>
  <c r="BC24" i="61"/>
  <c r="BQ24" i="61"/>
  <c r="V25" i="61"/>
  <c r="AM25" i="61"/>
  <c r="BC25" i="61"/>
  <c r="BQ25" i="61"/>
  <c r="V26" i="61"/>
  <c r="AM26" i="61"/>
  <c r="BC26" i="61"/>
  <c r="BQ26" i="61"/>
  <c r="V27" i="61"/>
  <c r="AM27" i="61"/>
  <c r="BC27" i="61"/>
  <c r="BQ27" i="61"/>
  <c r="V28" i="61"/>
  <c r="AM28" i="61"/>
  <c r="BC28" i="61"/>
  <c r="BQ28" i="61"/>
  <c r="V29" i="61"/>
  <c r="AM29" i="61"/>
  <c r="BC29" i="61"/>
  <c r="BQ29" i="61"/>
  <c r="V30" i="61"/>
  <c r="AM30" i="61"/>
  <c r="BC30" i="61"/>
  <c r="BQ30" i="61"/>
  <c r="V31" i="61"/>
  <c r="AM31" i="61"/>
  <c r="BC31" i="61"/>
  <c r="BQ31" i="61"/>
  <c r="V32" i="61"/>
  <c r="AM32" i="61"/>
  <c r="BC32" i="61"/>
  <c r="BQ32" i="61"/>
  <c r="V33" i="61"/>
  <c r="AM33" i="61"/>
  <c r="BC33" i="61"/>
  <c r="BQ33" i="61"/>
  <c r="V34" i="61"/>
  <c r="AM34" i="61"/>
  <c r="BC34" i="61"/>
  <c r="BQ34" i="61"/>
  <c r="V35" i="61"/>
  <c r="AM35" i="61"/>
  <c r="BC35" i="61"/>
  <c r="BQ35" i="61"/>
  <c r="V36" i="61"/>
  <c r="AM36" i="61"/>
  <c r="BC36" i="61"/>
  <c r="BQ36" i="61"/>
  <c r="V37" i="61"/>
  <c r="AM37" i="61"/>
  <c r="BC37" i="61"/>
  <c r="BQ37" i="61"/>
  <c r="V38" i="61"/>
  <c r="AM38" i="61"/>
  <c r="BC38" i="61"/>
  <c r="BQ38" i="61"/>
  <c r="V39" i="61"/>
  <c r="AM39" i="61"/>
  <c r="BC39" i="61"/>
  <c r="BQ39" i="61"/>
  <c r="V40" i="61"/>
  <c r="AM40" i="61"/>
  <c r="BC40" i="61"/>
  <c r="BQ40" i="61"/>
  <c r="B44" i="63"/>
  <c r="V48" i="61"/>
  <c r="AM48" i="61"/>
  <c r="BC48" i="61"/>
  <c r="BQ48" i="61"/>
  <c r="W37" i="62" l="1"/>
  <c r="W14" i="62"/>
  <c r="W10" i="62"/>
  <c r="W34" i="62"/>
  <c r="W33" i="62"/>
  <c r="W29" i="62"/>
  <c r="W28" i="62"/>
  <c r="W27" i="62"/>
  <c r="W25" i="62"/>
  <c r="W24" i="62"/>
  <c r="W23" i="62"/>
  <c r="W21" i="62"/>
  <c r="W17" i="62"/>
  <c r="W13" i="62"/>
  <c r="G42" i="64"/>
  <c r="S42" i="63"/>
  <c r="W48" i="62"/>
  <c r="W40" i="62"/>
  <c r="W18" i="62"/>
  <c r="W11" i="62"/>
  <c r="W9" i="62"/>
  <c r="W7" i="62"/>
  <c r="W41" i="62"/>
  <c r="W30" i="62"/>
  <c r="W8" i="62"/>
  <c r="BS40" i="61"/>
  <c r="BS38" i="61"/>
  <c r="BS36" i="61"/>
  <c r="BS34" i="61"/>
  <c r="BS32" i="61"/>
  <c r="BS30" i="61"/>
  <c r="BS28" i="61"/>
  <c r="BS26" i="61"/>
  <c r="BS24" i="61"/>
  <c r="BS22" i="61"/>
  <c r="BS20" i="61"/>
  <c r="BS18" i="61"/>
  <c r="BS16" i="61"/>
  <c r="BS14" i="61"/>
  <c r="BS12" i="61"/>
  <c r="BS10" i="61"/>
  <c r="BS9" i="61"/>
  <c r="BS48" i="61"/>
  <c r="BS37" i="61"/>
  <c r="BS33" i="61"/>
  <c r="BS29" i="61"/>
  <c r="BS25" i="61"/>
  <c r="BS21" i="61"/>
  <c r="BS17" i="61"/>
  <c r="BS13" i="61"/>
  <c r="BS8" i="61"/>
  <c r="W45" i="62"/>
  <c r="W38" i="62"/>
  <c r="W36" i="62"/>
  <c r="W31" i="62"/>
  <c r="W22" i="62"/>
  <c r="W20" i="62"/>
  <c r="W15" i="62"/>
  <c r="T42" i="62"/>
  <c r="W32" i="62"/>
  <c r="W16" i="62"/>
  <c r="BS39" i="61"/>
  <c r="BS35" i="61"/>
  <c r="BS31" i="61"/>
  <c r="BS27" i="61"/>
  <c r="BS23" i="61"/>
  <c r="BS19" i="61"/>
  <c r="BS15" i="61"/>
  <c r="BS11" i="61"/>
  <c r="H42" i="62"/>
  <c r="W39" i="62"/>
  <c r="W12" i="62"/>
  <c r="BS7" i="61"/>
  <c r="W35" i="62"/>
  <c r="W26" i="62"/>
  <c r="W19" i="62"/>
  <c r="B44" i="64"/>
  <c r="B44" i="62"/>
  <c r="W42" i="62" l="1"/>
  <c r="A1" i="60"/>
  <c r="D33" i="60"/>
  <c r="E33" i="60"/>
  <c r="F33" i="60"/>
  <c r="S33" i="60"/>
  <c r="T33" i="60"/>
  <c r="U33" i="60"/>
  <c r="V33" i="60"/>
  <c r="W33" i="60"/>
  <c r="X33" i="60"/>
  <c r="Y33" i="60"/>
  <c r="Z33" i="60"/>
  <c r="AA33" i="60"/>
  <c r="AB33" i="60"/>
  <c r="AC33" i="60"/>
  <c r="D44" i="60"/>
  <c r="E44" i="60"/>
  <c r="F44" i="60"/>
  <c r="S44" i="60"/>
  <c r="T44" i="60"/>
  <c r="U44" i="60"/>
  <c r="V44" i="60"/>
  <c r="W44" i="60"/>
  <c r="X44" i="60"/>
  <c r="Y44" i="60"/>
  <c r="Z44" i="60"/>
  <c r="AA44" i="60"/>
  <c r="AB44" i="60"/>
  <c r="AC44" i="60"/>
  <c r="D53" i="60"/>
  <c r="E53" i="60"/>
  <c r="F53" i="60"/>
  <c r="S53" i="60"/>
  <c r="T53" i="60"/>
  <c r="U53" i="60"/>
  <c r="V53" i="60"/>
  <c r="W53" i="60"/>
  <c r="X53" i="60"/>
  <c r="Y53" i="60"/>
  <c r="Z53" i="60"/>
  <c r="AA53" i="60"/>
  <c r="AB53" i="60"/>
  <c r="AC53" i="60"/>
  <c r="D67" i="60"/>
  <c r="E67" i="60"/>
  <c r="F67" i="60"/>
  <c r="S67" i="60"/>
  <c r="T67" i="60"/>
  <c r="U67" i="60"/>
  <c r="V67" i="60"/>
  <c r="W67" i="60"/>
  <c r="X67" i="60"/>
  <c r="Y67" i="60"/>
  <c r="Z67" i="60"/>
  <c r="AA67" i="60"/>
  <c r="AB67" i="60"/>
  <c r="AC67" i="60"/>
  <c r="D73" i="60"/>
  <c r="E73" i="60"/>
  <c r="F73" i="60"/>
  <c r="S73" i="60"/>
  <c r="T73" i="60"/>
  <c r="U73" i="60"/>
  <c r="V73" i="60"/>
  <c r="W73" i="60"/>
  <c r="X73" i="60"/>
  <c r="Y73" i="60"/>
  <c r="Z73" i="60"/>
  <c r="AA73" i="60"/>
  <c r="AB73" i="60"/>
  <c r="AC73" i="60"/>
  <c r="D78" i="60"/>
  <c r="E78" i="60"/>
  <c r="F78" i="60"/>
  <c r="S78" i="60"/>
  <c r="T78" i="60"/>
  <c r="U78" i="60"/>
  <c r="V78" i="60"/>
  <c r="W78" i="60"/>
  <c r="X78" i="60"/>
  <c r="Y78" i="60"/>
  <c r="Z78" i="60"/>
  <c r="AA78" i="60"/>
  <c r="AB78" i="60"/>
  <c r="AC78" i="60"/>
  <c r="D86" i="60"/>
  <c r="E86" i="60"/>
  <c r="F86" i="60"/>
  <c r="H86" i="60"/>
  <c r="I86" i="60"/>
  <c r="J86" i="60"/>
  <c r="K86" i="60"/>
  <c r="L86" i="60"/>
  <c r="M86" i="60"/>
  <c r="N86" i="60"/>
  <c r="Q86" i="60"/>
  <c r="R86" i="60"/>
  <c r="S86" i="60"/>
  <c r="T86" i="60"/>
  <c r="U86" i="60"/>
  <c r="V86" i="60"/>
  <c r="W86" i="60"/>
  <c r="X86" i="60"/>
  <c r="Y86" i="60"/>
  <c r="Z86" i="60"/>
  <c r="AA86" i="60"/>
  <c r="AB86" i="60"/>
  <c r="AC86" i="60"/>
  <c r="P86" i="60" l="1"/>
  <c r="N35" i="23"/>
  <c r="M35" i="23"/>
  <c r="L35" i="23"/>
  <c r="K35" i="23"/>
  <c r="N49" i="23"/>
  <c r="M49" i="23"/>
  <c r="L49" i="23"/>
  <c r="K49" i="23"/>
  <c r="N60" i="23"/>
  <c r="M60" i="23"/>
  <c r="L60" i="23"/>
  <c r="K60" i="23"/>
  <c r="N75" i="23"/>
  <c r="M75" i="23"/>
  <c r="L75" i="23"/>
  <c r="K75" i="23"/>
  <c r="N89" i="23"/>
  <c r="M89" i="23"/>
  <c r="L89" i="23"/>
  <c r="K89" i="23"/>
  <c r="N94" i="23"/>
  <c r="M94" i="23"/>
  <c r="L94" i="23"/>
  <c r="K94" i="23"/>
  <c r="O94" i="23"/>
  <c r="P94" i="23"/>
  <c r="Q94" i="23"/>
  <c r="R94" i="23"/>
  <c r="P89" i="23"/>
  <c r="Q89" i="23"/>
  <c r="R89" i="23"/>
  <c r="P75" i="23"/>
  <c r="Q75" i="23"/>
  <c r="R75" i="23"/>
  <c r="P60" i="23"/>
  <c r="Q60" i="23"/>
  <c r="R60" i="23"/>
  <c r="P49" i="23"/>
  <c r="Q49" i="23"/>
  <c r="R49" i="23"/>
  <c r="P35" i="23"/>
  <c r="Q35" i="23"/>
  <c r="R35" i="23"/>
  <c r="Y35" i="23"/>
  <c r="X35" i="23"/>
  <c r="V35" i="23"/>
  <c r="U35" i="23"/>
  <c r="Y49" i="23"/>
  <c r="X49" i="23"/>
  <c r="V49" i="23"/>
  <c r="U49" i="23"/>
  <c r="Y60" i="23"/>
  <c r="X60" i="23"/>
  <c r="V60" i="23"/>
  <c r="U60" i="23"/>
  <c r="Z75" i="23"/>
  <c r="Y75" i="23"/>
  <c r="X75" i="23"/>
  <c r="V75" i="23"/>
  <c r="U75" i="23"/>
  <c r="Y94" i="23"/>
  <c r="X94" i="23"/>
  <c r="V94" i="23"/>
  <c r="U94" i="23"/>
  <c r="Y89" i="23"/>
  <c r="X89" i="23"/>
  <c r="V89" i="23"/>
  <c r="U89" i="23"/>
  <c r="V20" i="56"/>
  <c r="V26" i="56"/>
  <c r="U26" i="56"/>
  <c r="U20" i="56"/>
  <c r="L26" i="56"/>
  <c r="L20" i="56"/>
  <c r="Z284" i="48"/>
  <c r="Z279" i="48"/>
  <c r="Z273" i="48"/>
  <c r="Z259" i="48"/>
  <c r="Z248" i="48"/>
  <c r="Z233" i="48"/>
  <c r="Z210" i="48"/>
  <c r="Z192" i="48"/>
  <c r="Z174" i="48"/>
  <c r="Z156" i="48"/>
  <c r="Z134" i="48"/>
  <c r="Z116" i="48"/>
  <c r="Z98" i="48"/>
  <c r="Z69" i="48"/>
  <c r="Z51" i="48"/>
  <c r="Z33" i="48"/>
  <c r="Z14" i="48"/>
  <c r="S284" i="48"/>
  <c r="S279" i="48"/>
  <c r="S273" i="48"/>
  <c r="S259" i="48"/>
  <c r="S248" i="48"/>
  <c r="S233" i="48"/>
  <c r="S210" i="48"/>
  <c r="S192" i="48"/>
  <c r="S174" i="48"/>
  <c r="S156" i="48"/>
  <c r="S134" i="48"/>
  <c r="S116" i="48"/>
  <c r="S98" i="48"/>
  <c r="S69" i="48"/>
  <c r="S51" i="48"/>
  <c r="S33" i="48"/>
  <c r="S14" i="48"/>
  <c r="O26" i="56"/>
  <c r="O20" i="56"/>
  <c r="S236" i="48" l="1"/>
  <c r="Z236" i="48"/>
  <c r="K26" i="56"/>
  <c r="K20" i="56"/>
  <c r="J26" i="56"/>
  <c r="J20" i="56"/>
  <c r="H26" i="56"/>
  <c r="H20" i="56"/>
  <c r="T20" i="56"/>
  <c r="S20" i="56"/>
  <c r="R20" i="56"/>
  <c r="P20" i="56"/>
  <c r="M20" i="56"/>
  <c r="I20" i="56"/>
  <c r="E20" i="56"/>
  <c r="D20" i="56"/>
  <c r="C20" i="56"/>
  <c r="Q19" i="56"/>
  <c r="Q17" i="56"/>
  <c r="Q13" i="56"/>
  <c r="Q12" i="56"/>
  <c r="Q11" i="56"/>
  <c r="Q8" i="56"/>
  <c r="S195" i="21"/>
  <c r="S194" i="21"/>
  <c r="S170" i="21"/>
  <c r="S169" i="21"/>
  <c r="S145" i="21"/>
  <c r="S144" i="21"/>
  <c r="S197" i="20"/>
  <c r="S196" i="20"/>
  <c r="S171" i="20"/>
  <c r="S170" i="20"/>
  <c r="S145" i="20"/>
  <c r="S144" i="20"/>
  <c r="Q20" i="56" l="1"/>
  <c r="Y116" i="19" l="1"/>
  <c r="Y105" i="19"/>
  <c r="Y91" i="19"/>
  <c r="Y80" i="19"/>
  <c r="Y66" i="19"/>
  <c r="Y55" i="19"/>
  <c r="Y41" i="19"/>
  <c r="Y30" i="19"/>
  <c r="Y16" i="19"/>
  <c r="Z116" i="19"/>
  <c r="X116" i="19"/>
  <c r="Z105" i="19"/>
  <c r="X105" i="19"/>
  <c r="Z91" i="19"/>
  <c r="X91" i="19"/>
  <c r="Z80" i="19"/>
  <c r="X80" i="19"/>
  <c r="Z66" i="19"/>
  <c r="X66" i="19"/>
  <c r="Z55" i="19"/>
  <c r="X55" i="19"/>
  <c r="Z41" i="19"/>
  <c r="X41" i="19"/>
  <c r="Z30" i="19"/>
  <c r="X30" i="19"/>
  <c r="Z16" i="19"/>
  <c r="X16" i="19"/>
  <c r="W116" i="19"/>
  <c r="W105" i="19"/>
  <c r="W91" i="19"/>
  <c r="W80" i="19"/>
  <c r="W66" i="19"/>
  <c r="W55" i="19"/>
  <c r="W41" i="19"/>
  <c r="W30" i="19"/>
  <c r="W16" i="19"/>
  <c r="T215" i="21"/>
  <c r="T201" i="21"/>
  <c r="T190" i="21"/>
  <c r="T176" i="21"/>
  <c r="T165" i="21"/>
  <c r="T151" i="21"/>
  <c r="T140" i="21"/>
  <c r="T126" i="21"/>
  <c r="T113" i="21"/>
  <c r="T99" i="21"/>
  <c r="T86" i="21"/>
  <c r="T72" i="21"/>
  <c r="T59" i="21"/>
  <c r="T45" i="21"/>
  <c r="T32" i="21"/>
  <c r="T18" i="21"/>
  <c r="AD94" i="23"/>
  <c r="AC94" i="23"/>
  <c r="AD89" i="23"/>
  <c r="AC89" i="23"/>
  <c r="AD75" i="23"/>
  <c r="AC75" i="23"/>
  <c r="AD60" i="23"/>
  <c r="AC60" i="23"/>
  <c r="AD49" i="23"/>
  <c r="AC49" i="23"/>
  <c r="AD35" i="23"/>
  <c r="AC35" i="23"/>
  <c r="Z218" i="20"/>
  <c r="Z204" i="20"/>
  <c r="Z192" i="20"/>
  <c r="Z178" i="20"/>
  <c r="Z166" i="20"/>
  <c r="Z152" i="20"/>
  <c r="Z140" i="20"/>
  <c r="Z126" i="20"/>
  <c r="Z113" i="20"/>
  <c r="Z99" i="20"/>
  <c r="Z86" i="20"/>
  <c r="Z72" i="20"/>
  <c r="Z59" i="20"/>
  <c r="Z45" i="20"/>
  <c r="Z32" i="20"/>
  <c r="Z18" i="20"/>
  <c r="T218" i="20"/>
  <c r="T204" i="20"/>
  <c r="T192" i="20"/>
  <c r="T178" i="20"/>
  <c r="T166" i="20"/>
  <c r="T152" i="20"/>
  <c r="T140" i="20"/>
  <c r="T126" i="20"/>
  <c r="T113" i="20"/>
  <c r="T99" i="20"/>
  <c r="T86" i="20"/>
  <c r="T72" i="20"/>
  <c r="T59" i="20"/>
  <c r="T45" i="20"/>
  <c r="T32" i="20"/>
  <c r="T18" i="20"/>
  <c r="U215" i="21"/>
  <c r="U201" i="21"/>
  <c r="U190" i="21"/>
  <c r="U176" i="21"/>
  <c r="U165" i="21"/>
  <c r="U151" i="21"/>
  <c r="U140" i="21"/>
  <c r="U126" i="21"/>
  <c r="U113" i="21"/>
  <c r="U99" i="21"/>
  <c r="U86" i="21"/>
  <c r="U72" i="21"/>
  <c r="U59" i="21"/>
  <c r="U45" i="21"/>
  <c r="U32" i="21"/>
  <c r="U18" i="21"/>
  <c r="S201" i="20"/>
  <c r="S198" i="21"/>
  <c r="S175" i="20"/>
  <c r="S173" i="21"/>
  <c r="S148" i="21"/>
  <c r="S147" i="20"/>
  <c r="G21" i="24"/>
  <c r="F21" i="24"/>
  <c r="E21" i="24"/>
  <c r="D21" i="24"/>
  <c r="C21" i="24"/>
  <c r="G54" i="24"/>
  <c r="F54" i="24"/>
  <c r="E54" i="24"/>
  <c r="D54" i="24"/>
  <c r="C54" i="24"/>
  <c r="G47" i="24"/>
  <c r="F47" i="24"/>
  <c r="E47" i="24"/>
  <c r="D47" i="24"/>
  <c r="C47" i="24"/>
  <c r="AA140" i="21"/>
  <c r="AA126" i="21"/>
  <c r="AA215" i="21"/>
  <c r="AA201" i="21"/>
  <c r="AA190" i="21"/>
  <c r="AA176" i="21"/>
  <c r="AA165" i="21"/>
  <c r="AA151" i="21"/>
  <c r="AA113" i="21"/>
  <c r="AA99" i="21"/>
  <c r="AA86" i="21"/>
  <c r="AA72" i="21"/>
  <c r="AA59" i="21"/>
  <c r="AA45" i="21"/>
  <c r="AA32" i="21"/>
  <c r="AA18" i="21"/>
  <c r="AA116" i="19"/>
  <c r="AA105" i="19"/>
  <c r="AA91" i="19"/>
  <c r="AA80" i="19"/>
  <c r="AA66" i="19"/>
  <c r="AA55" i="19"/>
  <c r="AA41" i="19"/>
  <c r="AA30" i="19"/>
  <c r="AA16" i="19"/>
  <c r="AB94" i="23"/>
  <c r="AB89" i="23"/>
  <c r="AB75" i="23"/>
  <c r="AB60" i="23"/>
  <c r="AB49" i="23"/>
  <c r="AB35" i="23"/>
  <c r="AA140" i="20"/>
  <c r="AA126" i="20"/>
  <c r="AA218" i="20"/>
  <c r="AA204" i="20"/>
  <c r="AA192" i="20"/>
  <c r="AA178" i="20"/>
  <c r="AA166" i="20"/>
  <c r="AA152" i="20"/>
  <c r="AA113" i="20"/>
  <c r="AA99" i="20"/>
  <c r="AA86" i="20"/>
  <c r="AA72" i="20"/>
  <c r="AA59" i="20"/>
  <c r="AA45" i="20"/>
  <c r="AA32" i="20"/>
  <c r="AA18" i="20"/>
  <c r="S124" i="21"/>
  <c r="S123" i="21"/>
  <c r="S121" i="21"/>
  <c r="S124" i="20"/>
  <c r="S123" i="20"/>
  <c r="S121" i="20"/>
  <c r="S97" i="21"/>
  <c r="S96" i="21"/>
  <c r="S94" i="21"/>
  <c r="S97" i="20"/>
  <c r="S96" i="20"/>
  <c r="S94" i="20"/>
  <c r="S70" i="21"/>
  <c r="S69" i="21"/>
  <c r="S67" i="21"/>
  <c r="S70" i="20"/>
  <c r="S69" i="20"/>
  <c r="S67" i="20"/>
  <c r="S16" i="21"/>
  <c r="S15" i="21"/>
  <c r="S196" i="21"/>
  <c r="S171" i="21"/>
  <c r="S146" i="21"/>
  <c r="S198" i="20"/>
  <c r="S199" i="20"/>
  <c r="S172" i="20"/>
  <c r="S173" i="20"/>
  <c r="S149" i="20"/>
  <c r="S150" i="20"/>
  <c r="S146" i="20"/>
  <c r="S42" i="21"/>
  <c r="S40" i="21"/>
  <c r="S13" i="21"/>
  <c r="S225" i="21"/>
  <c r="S223" i="21"/>
  <c r="S228" i="20"/>
  <c r="S226" i="20"/>
  <c r="S42" i="20"/>
  <c r="S40" i="20"/>
  <c r="AB190" i="21" l="1"/>
  <c r="Z190" i="21"/>
  <c r="Y190" i="21"/>
  <c r="X190" i="21"/>
  <c r="W190" i="21"/>
  <c r="V190" i="21"/>
  <c r="S189" i="21"/>
  <c r="S188" i="21"/>
  <c r="S187" i="21"/>
  <c r="S186" i="21"/>
  <c r="S185" i="21"/>
  <c r="S184" i="21"/>
  <c r="S183" i="21"/>
  <c r="S182" i="21"/>
  <c r="S181" i="21"/>
  <c r="S180" i="21"/>
  <c r="S179" i="21"/>
  <c r="S178" i="21"/>
  <c r="S177" i="21"/>
  <c r="AB176" i="21"/>
  <c r="Z176" i="21"/>
  <c r="Y176" i="21"/>
  <c r="X176" i="21"/>
  <c r="W176" i="21"/>
  <c r="V176" i="21"/>
  <c r="S176" i="21"/>
  <c r="S175" i="21"/>
  <c r="S174" i="21"/>
  <c r="S168" i="21"/>
  <c r="AB192" i="20"/>
  <c r="Y192" i="20"/>
  <c r="X192" i="20"/>
  <c r="W192" i="20"/>
  <c r="V192" i="20"/>
  <c r="U192" i="20"/>
  <c r="B192" i="20"/>
  <c r="S191" i="20"/>
  <c r="S190" i="20"/>
  <c r="S189" i="20"/>
  <c r="S188" i="20"/>
  <c r="S187" i="20"/>
  <c r="S186" i="20"/>
  <c r="S185" i="20"/>
  <c r="S184" i="20"/>
  <c r="S183" i="20"/>
  <c r="S182" i="20"/>
  <c r="S181" i="20"/>
  <c r="S180" i="20"/>
  <c r="S179" i="20"/>
  <c r="AB178" i="20"/>
  <c r="Y178" i="20"/>
  <c r="X178" i="20"/>
  <c r="W178" i="20"/>
  <c r="V178" i="20"/>
  <c r="U178" i="20"/>
  <c r="S178" i="20"/>
  <c r="S177" i="20"/>
  <c r="S176" i="20"/>
  <c r="S169" i="20"/>
  <c r="W42" i="23"/>
  <c r="AB140" i="20"/>
  <c r="Y140" i="20"/>
  <c r="X140" i="20"/>
  <c r="W140" i="20"/>
  <c r="V140" i="20"/>
  <c r="U140" i="20"/>
  <c r="B140" i="20"/>
  <c r="S139" i="20"/>
  <c r="S138" i="20"/>
  <c r="S137" i="20"/>
  <c r="S136" i="20"/>
  <c r="S135" i="20"/>
  <c r="S134" i="20"/>
  <c r="S133" i="20"/>
  <c r="S132" i="20"/>
  <c r="S131" i="20"/>
  <c r="S130" i="20"/>
  <c r="S129" i="20"/>
  <c r="S128" i="20"/>
  <c r="S127" i="20"/>
  <c r="AB126" i="20"/>
  <c r="Y126" i="20"/>
  <c r="X126" i="20"/>
  <c r="W126" i="20"/>
  <c r="V126" i="20"/>
  <c r="U126" i="20"/>
  <c r="S126" i="20"/>
  <c r="B126" i="20"/>
  <c r="S125" i="20"/>
  <c r="S120" i="20"/>
  <c r="S119" i="20"/>
  <c r="S118" i="20"/>
  <c r="S117" i="20"/>
  <c r="S116" i="20"/>
  <c r="AB140" i="21"/>
  <c r="Z140" i="21"/>
  <c r="Y140" i="21"/>
  <c r="X140" i="21"/>
  <c r="W140" i="21"/>
  <c r="V140" i="21"/>
  <c r="S139" i="21"/>
  <c r="S138" i="21"/>
  <c r="S137" i="21"/>
  <c r="S136" i="21"/>
  <c r="S135" i="21"/>
  <c r="S134" i="21"/>
  <c r="S133" i="21"/>
  <c r="S132" i="21"/>
  <c r="S131" i="21"/>
  <c r="S130" i="21"/>
  <c r="S129" i="21"/>
  <c r="S128" i="21"/>
  <c r="S127" i="21"/>
  <c r="AB126" i="21"/>
  <c r="Z126" i="21"/>
  <c r="Y126" i="21"/>
  <c r="X126" i="21"/>
  <c r="W126" i="21"/>
  <c r="V126" i="21"/>
  <c r="S126" i="21"/>
  <c r="S125" i="21"/>
  <c r="S120" i="21"/>
  <c r="S119" i="21"/>
  <c r="S118" i="21"/>
  <c r="S117" i="21"/>
  <c r="S116" i="21"/>
  <c r="S192" i="20" l="1"/>
  <c r="S190" i="21"/>
  <c r="S140" i="20"/>
  <c r="S140" i="21"/>
  <c r="S26" i="56"/>
  <c r="Q36" i="56"/>
  <c r="Q35" i="56"/>
  <c r="Q34" i="56"/>
  <c r="Q37" i="56"/>
  <c r="Q33" i="56"/>
  <c r="Q32" i="56"/>
  <c r="Q31" i="56"/>
  <c r="Q30" i="56"/>
  <c r="Q23" i="56" l="1"/>
  <c r="Q24" i="56"/>
  <c r="Q25" i="56"/>
  <c r="C26" i="56"/>
  <c r="D26" i="56"/>
  <c r="E26" i="56"/>
  <c r="I26" i="56"/>
  <c r="M26" i="56"/>
  <c r="P26" i="56"/>
  <c r="R26" i="56"/>
  <c r="T26" i="56"/>
  <c r="Q26" i="56" l="1"/>
  <c r="S229" i="20"/>
  <c r="S226" i="21"/>
  <c r="S43" i="20"/>
  <c r="S43" i="21"/>
  <c r="S16" i="20"/>
  <c r="S15" i="20"/>
  <c r="W73" i="23"/>
  <c r="W27" i="23"/>
  <c r="W38" i="23"/>
  <c r="W56" i="23"/>
  <c r="W22" i="23"/>
  <c r="W28" i="23" l="1"/>
  <c r="W43" i="23"/>
  <c r="W14" i="23"/>
  <c r="W12" i="23"/>
  <c r="W41" i="23"/>
  <c r="E94" i="23" l="1"/>
  <c r="E89" i="23"/>
  <c r="E75" i="23"/>
  <c r="E60" i="23"/>
  <c r="E49" i="23"/>
  <c r="E35" i="23"/>
  <c r="D94" i="23"/>
  <c r="D89" i="23"/>
  <c r="D75" i="23"/>
  <c r="D60" i="23"/>
  <c r="D49" i="23"/>
  <c r="D35" i="23"/>
  <c r="AA233" i="48" l="1"/>
  <c r="Y233" i="48"/>
  <c r="X233" i="48"/>
  <c r="W233" i="48"/>
  <c r="V233" i="48"/>
  <c r="U233" i="48"/>
  <c r="T233" i="48"/>
  <c r="R233" i="48"/>
  <c r="AA210" i="48"/>
  <c r="Y210" i="48"/>
  <c r="X210" i="48"/>
  <c r="W210" i="48"/>
  <c r="V210" i="48"/>
  <c r="U210" i="48"/>
  <c r="T210" i="48"/>
  <c r="R210" i="48"/>
  <c r="AA192" i="48"/>
  <c r="Y192" i="48"/>
  <c r="X192" i="48"/>
  <c r="W192" i="48"/>
  <c r="V192" i="48"/>
  <c r="U192" i="48"/>
  <c r="T192" i="48"/>
  <c r="R192" i="48"/>
  <c r="AA174" i="48"/>
  <c r="Y174" i="48"/>
  <c r="X174" i="48"/>
  <c r="W174" i="48"/>
  <c r="V174" i="48"/>
  <c r="U174" i="48"/>
  <c r="T174" i="48"/>
  <c r="R174" i="48"/>
  <c r="AA156" i="48"/>
  <c r="Y156" i="48"/>
  <c r="X156" i="48"/>
  <c r="W156" i="48"/>
  <c r="V156" i="48"/>
  <c r="U156" i="48"/>
  <c r="T156" i="48"/>
  <c r="R156" i="48"/>
  <c r="AA134" i="48"/>
  <c r="Y134" i="48"/>
  <c r="X134" i="48"/>
  <c r="W134" i="48"/>
  <c r="V134" i="48"/>
  <c r="U134" i="48"/>
  <c r="T134" i="48"/>
  <c r="R134" i="48"/>
  <c r="AA116" i="48"/>
  <c r="Y116" i="48"/>
  <c r="X116" i="48"/>
  <c r="W116" i="48"/>
  <c r="V116" i="48"/>
  <c r="U116" i="48"/>
  <c r="T116" i="48"/>
  <c r="R116" i="48"/>
  <c r="AA69" i="48"/>
  <c r="Y69" i="48"/>
  <c r="X69" i="48"/>
  <c r="W69" i="48"/>
  <c r="V69" i="48"/>
  <c r="U69" i="48"/>
  <c r="T69" i="48"/>
  <c r="R69" i="48"/>
  <c r="AA51" i="48"/>
  <c r="Y51" i="48"/>
  <c r="X51" i="48"/>
  <c r="W51" i="48"/>
  <c r="V51" i="48"/>
  <c r="U51" i="48"/>
  <c r="T51" i="48"/>
  <c r="R51" i="48"/>
  <c r="AA33" i="48"/>
  <c r="Y33" i="48"/>
  <c r="X33" i="48"/>
  <c r="W33" i="48"/>
  <c r="V33" i="48"/>
  <c r="U33" i="48"/>
  <c r="T33" i="48"/>
  <c r="R33" i="48"/>
  <c r="V98" i="48"/>
  <c r="AA14" i="48"/>
  <c r="Y14" i="48"/>
  <c r="X14" i="48"/>
  <c r="W14" i="48"/>
  <c r="V14" i="48"/>
  <c r="U14" i="48"/>
  <c r="T14" i="48"/>
  <c r="R14" i="48"/>
  <c r="AA98" i="48"/>
  <c r="Y98" i="48"/>
  <c r="X98" i="48"/>
  <c r="W98" i="48"/>
  <c r="U98" i="48"/>
  <c r="T98" i="48"/>
  <c r="R98" i="48"/>
  <c r="T236" i="48" l="1"/>
  <c r="W236" i="48"/>
  <c r="R236" i="48"/>
  <c r="U236" i="48"/>
  <c r="X236" i="48"/>
  <c r="AA236" i="48"/>
  <c r="Y236" i="48"/>
  <c r="V236" i="48"/>
  <c r="P229" i="48"/>
  <c r="P228" i="48"/>
  <c r="P188" i="48"/>
  <c r="P187" i="48"/>
  <c r="P170" i="48"/>
  <c r="P169" i="48"/>
  <c r="P152" i="48"/>
  <c r="P151" i="48"/>
  <c r="P130" i="48"/>
  <c r="P129" i="48"/>
  <c r="P112" i="48"/>
  <c r="P111" i="48"/>
  <c r="P94" i="48"/>
  <c r="P93" i="48"/>
  <c r="P65" i="48"/>
  <c r="P64" i="48"/>
  <c r="P47" i="48"/>
  <c r="P46" i="48"/>
  <c r="P29" i="48"/>
  <c r="P28" i="48"/>
  <c r="P10" i="48"/>
  <c r="P9" i="48"/>
  <c r="C14" i="48"/>
  <c r="D14" i="48"/>
  <c r="E14" i="48"/>
  <c r="F14" i="48"/>
  <c r="G14" i="48"/>
  <c r="H14" i="48"/>
  <c r="I14" i="48"/>
  <c r="J14" i="48"/>
  <c r="K14" i="48"/>
  <c r="L14" i="48"/>
  <c r="M14" i="48"/>
  <c r="N14" i="48"/>
  <c r="O14" i="48"/>
  <c r="AA284" i="48"/>
  <c r="Y284" i="48"/>
  <c r="X284" i="48"/>
  <c r="W284" i="48"/>
  <c r="V284" i="48"/>
  <c r="U284" i="48"/>
  <c r="T284" i="48"/>
  <c r="R284" i="48"/>
  <c r="O284" i="48"/>
  <c r="N284" i="48"/>
  <c r="M284" i="48"/>
  <c r="L284" i="48"/>
  <c r="K284" i="48"/>
  <c r="J284" i="48"/>
  <c r="I284" i="48"/>
  <c r="H284" i="48"/>
  <c r="G284" i="48"/>
  <c r="F284" i="48"/>
  <c r="E284" i="48"/>
  <c r="D284" i="48"/>
  <c r="C284" i="48"/>
  <c r="P283" i="48"/>
  <c r="P282" i="48"/>
  <c r="AA279" i="48"/>
  <c r="Y279" i="48"/>
  <c r="X279" i="48"/>
  <c r="W279" i="48"/>
  <c r="V279" i="48"/>
  <c r="U279" i="48"/>
  <c r="T279" i="48"/>
  <c r="R279" i="48"/>
  <c r="O279" i="48"/>
  <c r="N279" i="48"/>
  <c r="M279" i="48"/>
  <c r="L279" i="48"/>
  <c r="K279" i="48"/>
  <c r="J279" i="48"/>
  <c r="I279" i="48"/>
  <c r="H279" i="48"/>
  <c r="G279" i="48"/>
  <c r="F279" i="48"/>
  <c r="E279" i="48"/>
  <c r="D279" i="48"/>
  <c r="C279" i="48"/>
  <c r="P278" i="48"/>
  <c r="P277" i="48"/>
  <c r="P276" i="48"/>
  <c r="AA273" i="48"/>
  <c r="Y273" i="48"/>
  <c r="X273" i="48"/>
  <c r="W273" i="48"/>
  <c r="V273" i="48"/>
  <c r="U273" i="48"/>
  <c r="T273" i="48"/>
  <c r="R273" i="48"/>
  <c r="O273" i="48"/>
  <c r="N273" i="48"/>
  <c r="M273" i="48"/>
  <c r="L273" i="48"/>
  <c r="K273" i="48"/>
  <c r="J273" i="48"/>
  <c r="I273" i="48"/>
  <c r="H273" i="48"/>
  <c r="G273" i="48"/>
  <c r="F273" i="48"/>
  <c r="E273" i="48"/>
  <c r="D273" i="48"/>
  <c r="C273" i="48"/>
  <c r="P272" i="48"/>
  <c r="P271" i="48"/>
  <c r="P270" i="48"/>
  <c r="P269" i="48"/>
  <c r="P268" i="48"/>
  <c r="P267" i="48"/>
  <c r="P266" i="48"/>
  <c r="P265" i="48"/>
  <c r="P264" i="48"/>
  <c r="P263" i="48"/>
  <c r="P262" i="48"/>
  <c r="AA259" i="48"/>
  <c r="Y259" i="48"/>
  <c r="X259" i="48"/>
  <c r="W259" i="48"/>
  <c r="V259" i="48"/>
  <c r="U259" i="48"/>
  <c r="T259" i="48"/>
  <c r="R259" i="48"/>
  <c r="O259" i="48"/>
  <c r="N259" i="48"/>
  <c r="M259" i="48"/>
  <c r="L259" i="48"/>
  <c r="K259" i="48"/>
  <c r="J259" i="48"/>
  <c r="I259" i="48"/>
  <c r="H259" i="48"/>
  <c r="G259" i="48"/>
  <c r="F259" i="48"/>
  <c r="E259" i="48"/>
  <c r="D259" i="48"/>
  <c r="C259" i="48"/>
  <c r="P258" i="48"/>
  <c r="P257" i="48"/>
  <c r="P256" i="48"/>
  <c r="P255" i="48"/>
  <c r="P254" i="48"/>
  <c r="P253" i="48"/>
  <c r="P252" i="48"/>
  <c r="P251" i="48"/>
  <c r="AA248" i="48"/>
  <c r="Y248" i="48"/>
  <c r="X248" i="48"/>
  <c r="W248" i="48"/>
  <c r="V248" i="48"/>
  <c r="U248" i="48"/>
  <c r="T248" i="48"/>
  <c r="R248" i="48"/>
  <c r="O248" i="48"/>
  <c r="N248" i="48"/>
  <c r="M248" i="48"/>
  <c r="L248" i="48"/>
  <c r="K248" i="48"/>
  <c r="J248" i="48"/>
  <c r="I248" i="48"/>
  <c r="H248" i="48"/>
  <c r="G248" i="48"/>
  <c r="F248" i="48"/>
  <c r="E248" i="48"/>
  <c r="D248" i="48"/>
  <c r="C248" i="48"/>
  <c r="P247" i="48"/>
  <c r="P246" i="48"/>
  <c r="P245" i="48"/>
  <c r="P244" i="48"/>
  <c r="P243" i="48"/>
  <c r="P242" i="48"/>
  <c r="P241" i="48"/>
  <c r="P240" i="48"/>
  <c r="O233" i="48"/>
  <c r="N233" i="48"/>
  <c r="M233" i="48"/>
  <c r="L233" i="48"/>
  <c r="K233" i="48"/>
  <c r="J233" i="48"/>
  <c r="I233" i="48"/>
  <c r="H233" i="48"/>
  <c r="G233" i="48"/>
  <c r="F233" i="48"/>
  <c r="E233" i="48"/>
  <c r="D233" i="48"/>
  <c r="C233" i="48"/>
  <c r="P232" i="48"/>
  <c r="P231" i="48"/>
  <c r="P230" i="48"/>
  <c r="P227" i="48"/>
  <c r="P223" i="48"/>
  <c r="P220" i="48"/>
  <c r="P219" i="48"/>
  <c r="P218" i="48"/>
  <c r="P217" i="48"/>
  <c r="P216" i="48"/>
  <c r="P215" i="48"/>
  <c r="P214" i="48"/>
  <c r="P213" i="48"/>
  <c r="O210" i="48"/>
  <c r="N210" i="48"/>
  <c r="M210" i="48"/>
  <c r="L210" i="48"/>
  <c r="K210" i="48"/>
  <c r="J210" i="48"/>
  <c r="I210" i="48"/>
  <c r="H210" i="48"/>
  <c r="G210" i="48"/>
  <c r="F210" i="48"/>
  <c r="E210" i="48"/>
  <c r="D210" i="48"/>
  <c r="C210" i="48"/>
  <c r="P209" i="48"/>
  <c r="P208" i="48"/>
  <c r="P207" i="48"/>
  <c r="P206" i="48"/>
  <c r="P205" i="48"/>
  <c r="D27" i="56" s="1"/>
  <c r="P204" i="48"/>
  <c r="P200" i="48"/>
  <c r="P199" i="48"/>
  <c r="P198" i="48"/>
  <c r="P197" i="48"/>
  <c r="P196" i="48"/>
  <c r="P195" i="48"/>
  <c r="O192" i="48"/>
  <c r="N192" i="48"/>
  <c r="M192" i="48"/>
  <c r="L192" i="48"/>
  <c r="K192" i="48"/>
  <c r="J192" i="48"/>
  <c r="I192" i="48"/>
  <c r="H192" i="48"/>
  <c r="G192" i="48"/>
  <c r="F192" i="48"/>
  <c r="E192" i="48"/>
  <c r="D192" i="48"/>
  <c r="C192" i="48"/>
  <c r="P191" i="48"/>
  <c r="P190" i="48"/>
  <c r="P189" i="48"/>
  <c r="P186" i="48"/>
  <c r="P182" i="48"/>
  <c r="P181" i="48"/>
  <c r="P180" i="48"/>
  <c r="P179" i="48"/>
  <c r="P178" i="48"/>
  <c r="P177" i="48"/>
  <c r="O174" i="48"/>
  <c r="N174" i="48"/>
  <c r="M174" i="48"/>
  <c r="L174" i="48"/>
  <c r="K174" i="48"/>
  <c r="J174" i="48"/>
  <c r="I174" i="48"/>
  <c r="H174" i="48"/>
  <c r="G174" i="48"/>
  <c r="F174" i="48"/>
  <c r="E174" i="48"/>
  <c r="D174" i="48"/>
  <c r="C174" i="48"/>
  <c r="P173" i="48"/>
  <c r="P172" i="48"/>
  <c r="P171" i="48"/>
  <c r="P168" i="48"/>
  <c r="P164" i="48"/>
  <c r="P163" i="48"/>
  <c r="P162" i="48"/>
  <c r="P161" i="48"/>
  <c r="P160" i="48"/>
  <c r="P159" i="48"/>
  <c r="O156" i="48"/>
  <c r="N156" i="48"/>
  <c r="M156" i="48"/>
  <c r="L156" i="48"/>
  <c r="K156" i="48"/>
  <c r="J156" i="48"/>
  <c r="I156" i="48"/>
  <c r="H156" i="48"/>
  <c r="G156" i="48"/>
  <c r="F156" i="48"/>
  <c r="E156" i="48"/>
  <c r="D156" i="48"/>
  <c r="C156" i="48"/>
  <c r="P155" i="48"/>
  <c r="P154" i="48"/>
  <c r="P153" i="48"/>
  <c r="P150" i="48"/>
  <c r="P146" i="48"/>
  <c r="P145" i="48"/>
  <c r="P144" i="48"/>
  <c r="P143" i="48"/>
  <c r="P142" i="48"/>
  <c r="P141" i="48"/>
  <c r="P140" i="48"/>
  <c r="P139" i="48"/>
  <c r="P138" i="48"/>
  <c r="P137" i="48"/>
  <c r="O134" i="48"/>
  <c r="N134" i="48"/>
  <c r="M134" i="48"/>
  <c r="L134" i="48"/>
  <c r="K134" i="48"/>
  <c r="J134" i="48"/>
  <c r="I134" i="48"/>
  <c r="H134" i="48"/>
  <c r="G134" i="48"/>
  <c r="F134" i="48"/>
  <c r="E134" i="48"/>
  <c r="D134" i="48"/>
  <c r="C134" i="48"/>
  <c r="P133" i="48"/>
  <c r="P132" i="48"/>
  <c r="P131" i="48"/>
  <c r="P128" i="48"/>
  <c r="P124" i="48"/>
  <c r="P123" i="48"/>
  <c r="P122" i="48"/>
  <c r="P121" i="48"/>
  <c r="P120" i="48"/>
  <c r="P119" i="48"/>
  <c r="O116" i="48"/>
  <c r="N116" i="48"/>
  <c r="M116" i="48"/>
  <c r="L116" i="48"/>
  <c r="K116" i="48"/>
  <c r="J116" i="48"/>
  <c r="I116" i="48"/>
  <c r="H116" i="48"/>
  <c r="G116" i="48"/>
  <c r="F116" i="48"/>
  <c r="E116" i="48"/>
  <c r="D116" i="48"/>
  <c r="C116" i="48"/>
  <c r="P115" i="48"/>
  <c r="P114" i="48"/>
  <c r="P113" i="48"/>
  <c r="P110" i="48"/>
  <c r="P106" i="48"/>
  <c r="P105" i="48"/>
  <c r="P104" i="48"/>
  <c r="P103" i="48"/>
  <c r="P102" i="48"/>
  <c r="P101" i="48"/>
  <c r="O98" i="48"/>
  <c r="N98" i="48"/>
  <c r="M98" i="48"/>
  <c r="L98" i="48"/>
  <c r="K98" i="48"/>
  <c r="J98" i="48"/>
  <c r="I98" i="48"/>
  <c r="H98" i="48"/>
  <c r="G98" i="48"/>
  <c r="F98" i="48"/>
  <c r="E98" i="48"/>
  <c r="D98" i="48"/>
  <c r="C98" i="48"/>
  <c r="P97" i="48"/>
  <c r="P96" i="48"/>
  <c r="P95" i="48"/>
  <c r="P92" i="48"/>
  <c r="P91" i="48"/>
  <c r="P90" i="48"/>
  <c r="P89" i="48"/>
  <c r="P88" i="48"/>
  <c r="P87" i="48"/>
  <c r="P86" i="48"/>
  <c r="P85" i="48"/>
  <c r="P84" i="48"/>
  <c r="P83" i="48"/>
  <c r="P82" i="48"/>
  <c r="P81" i="48"/>
  <c r="P77" i="48"/>
  <c r="P76" i="48"/>
  <c r="P75" i="48"/>
  <c r="P74" i="48"/>
  <c r="P73" i="48"/>
  <c r="P72" i="48"/>
  <c r="O69" i="48"/>
  <c r="N69" i="48"/>
  <c r="M69" i="48"/>
  <c r="L69" i="48"/>
  <c r="K69" i="48"/>
  <c r="J69" i="48"/>
  <c r="I69" i="48"/>
  <c r="H69" i="48"/>
  <c r="G69" i="48"/>
  <c r="F69" i="48"/>
  <c r="E69" i="48"/>
  <c r="D69" i="48"/>
  <c r="C69" i="48"/>
  <c r="P68" i="48"/>
  <c r="P67" i="48"/>
  <c r="P66" i="48"/>
  <c r="P63" i="48"/>
  <c r="P59" i="48"/>
  <c r="P58" i="48"/>
  <c r="P57" i="48"/>
  <c r="P56" i="48"/>
  <c r="P55" i="48"/>
  <c r="P54" i="48"/>
  <c r="O51" i="48"/>
  <c r="N51" i="48"/>
  <c r="M51" i="48"/>
  <c r="L51" i="48"/>
  <c r="K51" i="48"/>
  <c r="J51" i="48"/>
  <c r="I51" i="48"/>
  <c r="H51" i="48"/>
  <c r="G51" i="48"/>
  <c r="F51" i="48"/>
  <c r="E51" i="48"/>
  <c r="D51" i="48"/>
  <c r="C51" i="48"/>
  <c r="P50" i="48"/>
  <c r="P49" i="48"/>
  <c r="P48" i="48"/>
  <c r="P45" i="48"/>
  <c r="P41" i="48"/>
  <c r="P40" i="48"/>
  <c r="P39" i="48"/>
  <c r="P38" i="48"/>
  <c r="P37" i="48"/>
  <c r="P36" i="48"/>
  <c r="O33" i="48"/>
  <c r="N33" i="48"/>
  <c r="M33" i="48"/>
  <c r="L33" i="48"/>
  <c r="K33" i="48"/>
  <c r="J33" i="48"/>
  <c r="I33" i="48"/>
  <c r="H33" i="48"/>
  <c r="G33" i="48"/>
  <c r="F33" i="48"/>
  <c r="E33" i="48"/>
  <c r="D33" i="48"/>
  <c r="C33" i="48"/>
  <c r="P32" i="48"/>
  <c r="P31" i="48"/>
  <c r="P30" i="48"/>
  <c r="P27" i="48"/>
  <c r="P23" i="48"/>
  <c r="P22" i="48"/>
  <c r="P21" i="48"/>
  <c r="P20" i="48"/>
  <c r="P19" i="48"/>
  <c r="P18" i="48"/>
  <c r="P13" i="48"/>
  <c r="P12" i="48"/>
  <c r="P11" i="48"/>
  <c r="P8" i="48"/>
  <c r="A1" i="48"/>
  <c r="P284" i="48" l="1"/>
  <c r="P248" i="48"/>
  <c r="P14" i="48"/>
  <c r="P174" i="48"/>
  <c r="P51" i="48"/>
  <c r="P33" i="48"/>
  <c r="E236" i="48"/>
  <c r="I236" i="48"/>
  <c r="M236" i="48"/>
  <c r="P134" i="48"/>
  <c r="P69" i="48"/>
  <c r="P233" i="48"/>
  <c r="P98" i="48"/>
  <c r="P116" i="48"/>
  <c r="P192" i="48"/>
  <c r="P273" i="48"/>
  <c r="P279" i="48"/>
  <c r="F236" i="48"/>
  <c r="J236" i="48"/>
  <c r="N236" i="48"/>
  <c r="P259" i="48"/>
  <c r="P156" i="48"/>
  <c r="P210" i="48"/>
  <c r="C236" i="48"/>
  <c r="G236" i="48"/>
  <c r="K236" i="48"/>
  <c r="O236" i="48"/>
  <c r="D236" i="48"/>
  <c r="H236" i="48"/>
  <c r="L236" i="48"/>
  <c r="P236" i="48" l="1"/>
  <c r="I66" i="32"/>
  <c r="H66" i="32"/>
  <c r="G66" i="32"/>
  <c r="F66" i="32"/>
  <c r="E65" i="32"/>
  <c r="E64" i="32"/>
  <c r="E63" i="32"/>
  <c r="E66" i="32" l="1"/>
  <c r="Z94" i="23"/>
  <c r="Z89" i="23"/>
  <c r="Z60" i="23"/>
  <c r="Z49" i="23"/>
  <c r="Z35" i="23"/>
  <c r="V218" i="20"/>
  <c r="U218" i="20"/>
  <c r="V204" i="20"/>
  <c r="U204" i="20"/>
  <c r="V113" i="20"/>
  <c r="U113" i="20"/>
  <c r="V99" i="20"/>
  <c r="U99" i="20"/>
  <c r="V166" i="20"/>
  <c r="U166" i="20"/>
  <c r="V152" i="20"/>
  <c r="U152" i="20"/>
  <c r="V86" i="20"/>
  <c r="U86" i="20"/>
  <c r="V72" i="20"/>
  <c r="U72" i="20"/>
  <c r="V59" i="20"/>
  <c r="U59" i="20"/>
  <c r="V45" i="20"/>
  <c r="U45" i="20"/>
  <c r="V32" i="20"/>
  <c r="U32" i="20"/>
  <c r="V18" i="20"/>
  <c r="U18" i="20"/>
  <c r="W215" i="21"/>
  <c r="V215" i="21"/>
  <c r="W201" i="21"/>
  <c r="V201" i="21"/>
  <c r="W113" i="21"/>
  <c r="V113" i="21"/>
  <c r="W99" i="21"/>
  <c r="V99" i="21"/>
  <c r="W165" i="21"/>
  <c r="V165" i="21"/>
  <c r="W151" i="21"/>
  <c r="V151" i="21"/>
  <c r="W86" i="21"/>
  <c r="V86" i="21"/>
  <c r="W72" i="21"/>
  <c r="V72" i="21"/>
  <c r="W59" i="21"/>
  <c r="V59" i="21"/>
  <c r="W45" i="21"/>
  <c r="V45" i="21"/>
  <c r="W32" i="21"/>
  <c r="V32" i="21"/>
  <c r="W18" i="21"/>
  <c r="V18" i="21"/>
  <c r="E45" i="7" l="1"/>
  <c r="E46" i="7"/>
  <c r="E47" i="7"/>
  <c r="E48" i="7"/>
  <c r="E49" i="32"/>
  <c r="E45" i="32"/>
  <c r="E46" i="32"/>
  <c r="E47" i="32"/>
  <c r="E48" i="32"/>
  <c r="AB80" i="19"/>
  <c r="V80" i="19"/>
  <c r="U80" i="19"/>
  <c r="T80" i="19"/>
  <c r="S79" i="19"/>
  <c r="S78" i="19"/>
  <c r="S77" i="19"/>
  <c r="S76" i="19"/>
  <c r="S75" i="19"/>
  <c r="S74" i="19"/>
  <c r="S73" i="19"/>
  <c r="S72" i="19"/>
  <c r="S71" i="19"/>
  <c r="S70" i="19"/>
  <c r="S69" i="19"/>
  <c r="S68" i="19"/>
  <c r="S67" i="19"/>
  <c r="AB66" i="19"/>
  <c r="V66" i="19"/>
  <c r="U66" i="19"/>
  <c r="T66" i="19"/>
  <c r="S66" i="19"/>
  <c r="S65" i="19"/>
  <c r="S64" i="19"/>
  <c r="S63" i="19"/>
  <c r="S62" i="19"/>
  <c r="S61" i="19"/>
  <c r="S60" i="19"/>
  <c r="S59" i="19"/>
  <c r="S58" i="19"/>
  <c r="S80" i="19" l="1"/>
  <c r="B105" i="30"/>
  <c r="B80" i="30"/>
  <c r="B55" i="30"/>
  <c r="B30" i="30"/>
  <c r="W93" i="23"/>
  <c r="G57" i="32"/>
  <c r="H57" i="32"/>
  <c r="I57" i="32"/>
  <c r="G51" i="32"/>
  <c r="H51" i="32"/>
  <c r="I51" i="32"/>
  <c r="G42" i="32"/>
  <c r="H42" i="32"/>
  <c r="I42" i="32"/>
  <c r="G36" i="32"/>
  <c r="H36" i="32"/>
  <c r="I36" i="32"/>
  <c r="G31" i="32"/>
  <c r="H31" i="32"/>
  <c r="I31" i="32"/>
  <c r="G25" i="32"/>
  <c r="H25" i="32"/>
  <c r="I25" i="32"/>
  <c r="G17" i="32"/>
  <c r="H17" i="32"/>
  <c r="I17" i="32"/>
  <c r="E70" i="32"/>
  <c r="E61" i="32"/>
  <c r="E59" i="32"/>
  <c r="F57" i="32"/>
  <c r="C57" i="32"/>
  <c r="E56" i="32"/>
  <c r="B57" i="32"/>
  <c r="E55" i="32"/>
  <c r="E54" i="32"/>
  <c r="E53" i="32"/>
  <c r="F51" i="32"/>
  <c r="C51" i="32"/>
  <c r="E50" i="32"/>
  <c r="B51" i="32"/>
  <c r="E44" i="32"/>
  <c r="F42" i="32"/>
  <c r="E41" i="32"/>
  <c r="E40" i="32"/>
  <c r="E39" i="32"/>
  <c r="E38" i="32"/>
  <c r="F36" i="32"/>
  <c r="C36" i="32"/>
  <c r="E35" i="32"/>
  <c r="B36" i="32"/>
  <c r="E34" i="32"/>
  <c r="E33" i="32"/>
  <c r="F31" i="32"/>
  <c r="C31" i="32"/>
  <c r="E30" i="32"/>
  <c r="B31" i="32"/>
  <c r="E29" i="32"/>
  <c r="E28" i="32"/>
  <c r="E27" i="32"/>
  <c r="F25" i="32"/>
  <c r="C25" i="32"/>
  <c r="E24" i="32"/>
  <c r="B25" i="32"/>
  <c r="E23" i="32"/>
  <c r="E22" i="32"/>
  <c r="E21" i="32"/>
  <c r="E20" i="32"/>
  <c r="E19" i="32"/>
  <c r="F17" i="32"/>
  <c r="E16" i="32"/>
  <c r="E15" i="32"/>
  <c r="E14" i="32"/>
  <c r="E13" i="32"/>
  <c r="E11" i="32"/>
  <c r="E9" i="32"/>
  <c r="A1" i="32"/>
  <c r="W66" i="23"/>
  <c r="H94" i="23"/>
  <c r="H89" i="23"/>
  <c r="H75" i="23"/>
  <c r="H60" i="23"/>
  <c r="H49" i="23"/>
  <c r="H35" i="23"/>
  <c r="A1" i="6"/>
  <c r="A1" i="31"/>
  <c r="S50" i="19"/>
  <c r="S51" i="19"/>
  <c r="S52" i="19"/>
  <c r="S53" i="19"/>
  <c r="S99" i="19"/>
  <c r="S100" i="19"/>
  <c r="S101" i="19"/>
  <c r="S102" i="19"/>
  <c r="S123" i="19"/>
  <c r="S124" i="19"/>
  <c r="S125" i="19"/>
  <c r="S126" i="19"/>
  <c r="S127" i="19"/>
  <c r="C105" i="30"/>
  <c r="C91" i="30"/>
  <c r="C80" i="30"/>
  <c r="C66" i="30"/>
  <c r="C55" i="30"/>
  <c r="C41" i="30"/>
  <c r="C30" i="30"/>
  <c r="C16" i="30"/>
  <c r="A1" i="30"/>
  <c r="AB165" i="21"/>
  <c r="Z165" i="21"/>
  <c r="Y165" i="21"/>
  <c r="X165" i="21"/>
  <c r="S164" i="21"/>
  <c r="S163" i="21"/>
  <c r="S162" i="21"/>
  <c r="AB166" i="20"/>
  <c r="Y166" i="20"/>
  <c r="X166" i="20"/>
  <c r="W166" i="20"/>
  <c r="S165" i="20"/>
  <c r="S164" i="20"/>
  <c r="S163" i="20"/>
  <c r="AB86" i="21"/>
  <c r="Z86" i="21"/>
  <c r="Y86" i="21"/>
  <c r="X86" i="21"/>
  <c r="S85" i="21"/>
  <c r="S84" i="21"/>
  <c r="S83" i="21"/>
  <c r="AB86" i="20"/>
  <c r="Y86" i="20"/>
  <c r="X86" i="20"/>
  <c r="W86" i="20"/>
  <c r="S85" i="20"/>
  <c r="S84" i="20"/>
  <c r="S83" i="20"/>
  <c r="AB59" i="21"/>
  <c r="Z59" i="21"/>
  <c r="Y59" i="21"/>
  <c r="X59" i="21"/>
  <c r="S58" i="21"/>
  <c r="S57" i="21"/>
  <c r="S56" i="21"/>
  <c r="S55" i="21"/>
  <c r="AB59" i="20"/>
  <c r="Y59" i="20"/>
  <c r="X59" i="20"/>
  <c r="W59" i="20"/>
  <c r="S58" i="20"/>
  <c r="S57" i="20"/>
  <c r="S56" i="20"/>
  <c r="S55" i="20"/>
  <c r="S49" i="21"/>
  <c r="S48" i="21"/>
  <c r="S47" i="21"/>
  <c r="S46" i="21"/>
  <c r="AB45" i="21"/>
  <c r="Z45" i="21"/>
  <c r="Y45" i="21"/>
  <c r="X45" i="21"/>
  <c r="S49" i="20"/>
  <c r="S48" i="20"/>
  <c r="S47" i="20"/>
  <c r="S46" i="20"/>
  <c r="AB45" i="20"/>
  <c r="Y45" i="20"/>
  <c r="X45" i="20"/>
  <c r="W45" i="20"/>
  <c r="S212" i="21"/>
  <c r="S211" i="21"/>
  <c r="S215" i="20"/>
  <c r="S214" i="20"/>
  <c r="S208" i="21"/>
  <c r="S211" i="20"/>
  <c r="S111" i="21"/>
  <c r="S110" i="21"/>
  <c r="S109" i="21"/>
  <c r="S108" i="21"/>
  <c r="S111" i="20"/>
  <c r="S110" i="20"/>
  <c r="S109" i="20"/>
  <c r="S108" i="20"/>
  <c r="S105" i="21"/>
  <c r="S105" i="20"/>
  <c r="S156" i="21"/>
  <c r="S157" i="20"/>
  <c r="S79" i="21"/>
  <c r="S79" i="20"/>
  <c r="S22" i="21"/>
  <c r="S22" i="20"/>
  <c r="B32" i="20"/>
  <c r="S210" i="21"/>
  <c r="S209" i="21"/>
  <c r="S207" i="21"/>
  <c r="S206" i="21"/>
  <c r="S205" i="21"/>
  <c r="S204" i="21"/>
  <c r="S203" i="21"/>
  <c r="S213" i="20"/>
  <c r="S212" i="20"/>
  <c r="S210" i="20"/>
  <c r="S209" i="20"/>
  <c r="S208" i="20"/>
  <c r="S207" i="20"/>
  <c r="S206" i="20"/>
  <c r="S107" i="21"/>
  <c r="S106" i="21"/>
  <c r="S104" i="21"/>
  <c r="S103" i="21"/>
  <c r="S102" i="21"/>
  <c r="S101" i="21"/>
  <c r="S107" i="20"/>
  <c r="S106" i="20"/>
  <c r="S104" i="20"/>
  <c r="S103" i="20"/>
  <c r="S102" i="20"/>
  <c r="S101" i="20"/>
  <c r="S161" i="21"/>
  <c r="S160" i="21"/>
  <c r="S159" i="21"/>
  <c r="S158" i="21"/>
  <c r="S157" i="21"/>
  <c r="S155" i="21"/>
  <c r="S154" i="21"/>
  <c r="S162" i="20"/>
  <c r="S161" i="20"/>
  <c r="S160" i="20"/>
  <c r="S159" i="20"/>
  <c r="S158" i="20"/>
  <c r="S156" i="20"/>
  <c r="S155" i="20"/>
  <c r="S82" i="21"/>
  <c r="S81" i="21"/>
  <c r="S80" i="21"/>
  <c r="S78" i="21"/>
  <c r="S77" i="21"/>
  <c r="S76" i="21"/>
  <c r="S75" i="21"/>
  <c r="S82" i="20"/>
  <c r="S81" i="20"/>
  <c r="S80" i="20"/>
  <c r="S78" i="20"/>
  <c r="S77" i="20"/>
  <c r="S76" i="20"/>
  <c r="S75" i="20"/>
  <c r="S54" i="21"/>
  <c r="S53" i="21"/>
  <c r="S52" i="21"/>
  <c r="S51" i="21"/>
  <c r="S50" i="21"/>
  <c r="S54" i="20"/>
  <c r="S53" i="20"/>
  <c r="S52" i="20"/>
  <c r="S51" i="20"/>
  <c r="S50" i="20"/>
  <c r="S24" i="21"/>
  <c r="S23" i="21"/>
  <c r="S21" i="21"/>
  <c r="S20" i="21"/>
  <c r="S24" i="20"/>
  <c r="S23" i="20"/>
  <c r="S21" i="20"/>
  <c r="S20" i="20"/>
  <c r="S26" i="21"/>
  <c r="S25" i="21"/>
  <c r="S26" i="20"/>
  <c r="S25" i="20"/>
  <c r="S28" i="21"/>
  <c r="S27" i="21"/>
  <c r="S28" i="20"/>
  <c r="S27" i="20"/>
  <c r="S122" i="19"/>
  <c r="S121" i="19"/>
  <c r="S120" i="19"/>
  <c r="S119" i="19"/>
  <c r="S118" i="19"/>
  <c r="S98" i="19"/>
  <c r="S97" i="19"/>
  <c r="S96" i="19"/>
  <c r="S95" i="19"/>
  <c r="S94" i="19"/>
  <c r="S93" i="19"/>
  <c r="S49" i="19"/>
  <c r="S48" i="19"/>
  <c r="S47" i="19"/>
  <c r="S46" i="19"/>
  <c r="S45" i="19"/>
  <c r="S44" i="19"/>
  <c r="S21" i="19"/>
  <c r="S23" i="19"/>
  <c r="S22" i="19"/>
  <c r="S20" i="19"/>
  <c r="S19" i="19"/>
  <c r="S25" i="19"/>
  <c r="S24" i="19"/>
  <c r="S26" i="19"/>
  <c r="S18" i="19"/>
  <c r="I27" i="12"/>
  <c r="H27" i="12"/>
  <c r="G27" i="12"/>
  <c r="F27" i="12"/>
  <c r="E27" i="12"/>
  <c r="D27" i="12"/>
  <c r="I14" i="12"/>
  <c r="H14" i="12"/>
  <c r="G14" i="12"/>
  <c r="F14" i="12"/>
  <c r="E14" i="12"/>
  <c r="D14" i="12"/>
  <c r="G185" i="11"/>
  <c r="F185" i="11"/>
  <c r="G169" i="11"/>
  <c r="F169" i="11"/>
  <c r="G153" i="11"/>
  <c r="F153" i="11"/>
  <c r="G137" i="11"/>
  <c r="F137" i="11"/>
  <c r="G121" i="11"/>
  <c r="F121" i="11"/>
  <c r="J185" i="11"/>
  <c r="I185" i="11"/>
  <c r="H185" i="11"/>
  <c r="E185" i="11"/>
  <c r="J169" i="11"/>
  <c r="I169" i="11"/>
  <c r="H169" i="11"/>
  <c r="E169" i="11"/>
  <c r="J153" i="11"/>
  <c r="I153" i="11"/>
  <c r="H153" i="11"/>
  <c r="E153" i="11"/>
  <c r="J137" i="11"/>
  <c r="I137" i="11"/>
  <c r="H137" i="11"/>
  <c r="E137" i="11"/>
  <c r="J121" i="11"/>
  <c r="I121" i="11"/>
  <c r="H121" i="11"/>
  <c r="E121" i="11"/>
  <c r="J105" i="11"/>
  <c r="I105" i="11"/>
  <c r="H105" i="11"/>
  <c r="G105" i="11"/>
  <c r="F105" i="11"/>
  <c r="E105" i="11"/>
  <c r="J87" i="11"/>
  <c r="I87" i="11"/>
  <c r="H87" i="11"/>
  <c r="G87" i="11"/>
  <c r="F87" i="11"/>
  <c r="E87" i="11"/>
  <c r="J71" i="11"/>
  <c r="I71" i="11"/>
  <c r="H71" i="11"/>
  <c r="G71" i="11"/>
  <c r="F71" i="11"/>
  <c r="E71" i="11"/>
  <c r="J55" i="11"/>
  <c r="I55" i="11"/>
  <c r="H55" i="11"/>
  <c r="G55" i="11"/>
  <c r="F55" i="11"/>
  <c r="E55" i="11"/>
  <c r="J39" i="11"/>
  <c r="I39" i="11"/>
  <c r="H39" i="11"/>
  <c r="G39" i="11"/>
  <c r="F39" i="11"/>
  <c r="E39" i="11"/>
  <c r="J23" i="11"/>
  <c r="I23" i="11"/>
  <c r="H23" i="11"/>
  <c r="G23" i="11"/>
  <c r="F23" i="11"/>
  <c r="E23" i="11"/>
  <c r="W96" i="23"/>
  <c r="W92" i="23"/>
  <c r="W91" i="23"/>
  <c r="W88" i="23"/>
  <c r="W87" i="23"/>
  <c r="W86" i="23"/>
  <c r="W85" i="23"/>
  <c r="W84" i="23"/>
  <c r="W83" i="23"/>
  <c r="W82" i="23"/>
  <c r="W81" i="23"/>
  <c r="W80" i="23"/>
  <c r="W79" i="23"/>
  <c r="W78" i="23"/>
  <c r="W77" i="23"/>
  <c r="W74" i="23"/>
  <c r="W72" i="23"/>
  <c r="W71" i="23"/>
  <c r="W70" i="23"/>
  <c r="W69" i="23"/>
  <c r="W68" i="23"/>
  <c r="W67" i="23"/>
  <c r="W65" i="23"/>
  <c r="W64" i="23"/>
  <c r="W63" i="23"/>
  <c r="W62" i="23"/>
  <c r="W59" i="23"/>
  <c r="W58" i="23"/>
  <c r="W57" i="23"/>
  <c r="W55" i="23"/>
  <c r="W54" i="23"/>
  <c r="W53" i="23"/>
  <c r="W52" i="23"/>
  <c r="W51" i="23"/>
  <c r="W48" i="23"/>
  <c r="W47" i="23"/>
  <c r="W46" i="23"/>
  <c r="W45" i="23"/>
  <c r="W44" i="23"/>
  <c r="W40" i="23"/>
  <c r="W39" i="23"/>
  <c r="W37" i="23"/>
  <c r="A1" i="24"/>
  <c r="A1" i="23"/>
  <c r="A1" i="21"/>
  <c r="A1" i="20"/>
  <c r="A1" i="19"/>
  <c r="A1" i="17"/>
  <c r="A1" i="12"/>
  <c r="A1" i="11"/>
  <c r="A1" i="9"/>
  <c r="A1" i="7"/>
  <c r="G12" i="24"/>
  <c r="F12" i="24"/>
  <c r="E12" i="24"/>
  <c r="D12" i="24"/>
  <c r="C12" i="24"/>
  <c r="AF94" i="23"/>
  <c r="AE94" i="23"/>
  <c r="AA94" i="23"/>
  <c r="S94" i="23"/>
  <c r="I94" i="23"/>
  <c r="G94" i="23"/>
  <c r="AF89" i="23"/>
  <c r="AE89" i="23"/>
  <c r="AA89" i="23"/>
  <c r="S89" i="23"/>
  <c r="O89" i="23"/>
  <c r="I89" i="23"/>
  <c r="G89" i="23"/>
  <c r="AF75" i="23"/>
  <c r="AE75" i="23"/>
  <c r="AA75" i="23"/>
  <c r="S75" i="23"/>
  <c r="O75" i="23"/>
  <c r="I75" i="23"/>
  <c r="G75" i="23"/>
  <c r="AF60" i="23"/>
  <c r="AE60" i="23"/>
  <c r="AA60" i="23"/>
  <c r="S60" i="23"/>
  <c r="O60" i="23"/>
  <c r="I60" i="23"/>
  <c r="G60" i="23"/>
  <c r="AF49" i="23"/>
  <c r="AE49" i="23"/>
  <c r="AA49" i="23"/>
  <c r="S49" i="23"/>
  <c r="O49" i="23"/>
  <c r="I49" i="23"/>
  <c r="G49" i="23"/>
  <c r="AF35" i="23"/>
  <c r="AE35" i="23"/>
  <c r="AA35" i="23"/>
  <c r="S35" i="23"/>
  <c r="O35" i="23"/>
  <c r="I35" i="23"/>
  <c r="G35" i="23"/>
  <c r="W34" i="23"/>
  <c r="W33" i="23"/>
  <c r="W32" i="23"/>
  <c r="W31" i="23"/>
  <c r="W30" i="23"/>
  <c r="W29" i="23"/>
  <c r="W26" i="23"/>
  <c r="W25" i="23"/>
  <c r="W24" i="23"/>
  <c r="W23" i="23"/>
  <c r="W21" i="23"/>
  <c r="W20" i="23"/>
  <c r="W19" i="23"/>
  <c r="W18" i="23"/>
  <c r="W17" i="23"/>
  <c r="W16" i="23"/>
  <c r="W15" i="23"/>
  <c r="W13" i="23"/>
  <c r="W11" i="23"/>
  <c r="W10" i="23"/>
  <c r="W9" i="23"/>
  <c r="W8" i="23"/>
  <c r="S227" i="21"/>
  <c r="S222" i="21"/>
  <c r="S221" i="21"/>
  <c r="S220" i="21"/>
  <c r="S219" i="21"/>
  <c r="S218" i="21"/>
  <c r="AB215" i="21"/>
  <c r="Z215" i="21"/>
  <c r="Y215" i="21"/>
  <c r="X215" i="21"/>
  <c r="S214" i="21"/>
  <c r="S213" i="21"/>
  <c r="S202" i="21"/>
  <c r="AB201" i="21"/>
  <c r="Z201" i="21"/>
  <c r="Y201" i="21"/>
  <c r="X201" i="21"/>
  <c r="S201" i="21"/>
  <c r="S200" i="21"/>
  <c r="S199" i="21"/>
  <c r="S193" i="21"/>
  <c r="AB113" i="21"/>
  <c r="Z113" i="21"/>
  <c r="Y113" i="21"/>
  <c r="X113" i="21"/>
  <c r="S112" i="21"/>
  <c r="S100" i="21"/>
  <c r="AB99" i="21"/>
  <c r="Z99" i="21"/>
  <c r="Y99" i="21"/>
  <c r="X99" i="21"/>
  <c r="S99" i="21"/>
  <c r="S98" i="21"/>
  <c r="S93" i="21"/>
  <c r="S92" i="21"/>
  <c r="S91" i="21"/>
  <c r="S90" i="21"/>
  <c r="S89" i="21"/>
  <c r="S153" i="21"/>
  <c r="S152" i="21"/>
  <c r="AB151" i="21"/>
  <c r="Z151" i="21"/>
  <c r="Y151" i="21"/>
  <c r="X151" i="21"/>
  <c r="S151" i="21"/>
  <c r="S150" i="21"/>
  <c r="S149" i="21"/>
  <c r="S143" i="21"/>
  <c r="S74" i="21"/>
  <c r="S73" i="21"/>
  <c r="AB72" i="21"/>
  <c r="Z72" i="21"/>
  <c r="Y72" i="21"/>
  <c r="X72" i="21"/>
  <c r="S72" i="21"/>
  <c r="S71" i="21"/>
  <c r="S66" i="21"/>
  <c r="S65" i="21"/>
  <c r="S64" i="21"/>
  <c r="S63" i="21"/>
  <c r="S62" i="21"/>
  <c r="S45" i="21"/>
  <c r="S44" i="21"/>
  <c r="S39" i="21"/>
  <c r="S38" i="21"/>
  <c r="S37" i="21"/>
  <c r="S36" i="21"/>
  <c r="S35" i="21"/>
  <c r="AB32" i="21"/>
  <c r="Z32" i="21"/>
  <c r="Y32" i="21"/>
  <c r="X32" i="21"/>
  <c r="S31" i="21"/>
  <c r="S30" i="21"/>
  <c r="S29" i="21"/>
  <c r="S19" i="21"/>
  <c r="AB18" i="21"/>
  <c r="Z18" i="21"/>
  <c r="Y18" i="21"/>
  <c r="X18" i="21"/>
  <c r="S18" i="21"/>
  <c r="S17" i="21"/>
  <c r="S12" i="21"/>
  <c r="S11" i="21"/>
  <c r="S10" i="21"/>
  <c r="S9" i="21"/>
  <c r="S8" i="21"/>
  <c r="S230" i="20"/>
  <c r="S225" i="20"/>
  <c r="S224" i="20"/>
  <c r="S223" i="20"/>
  <c r="S222" i="20"/>
  <c r="S221" i="20"/>
  <c r="AB218" i="20"/>
  <c r="Y218" i="20"/>
  <c r="X218" i="20"/>
  <c r="W218" i="20"/>
  <c r="B218" i="20"/>
  <c r="S217" i="20"/>
  <c r="S216" i="20"/>
  <c r="S205" i="20"/>
  <c r="AB204" i="20"/>
  <c r="Y204" i="20"/>
  <c r="X204" i="20"/>
  <c r="W204" i="20"/>
  <c r="S204" i="20"/>
  <c r="B204" i="20"/>
  <c r="S203" i="20"/>
  <c r="S202" i="20"/>
  <c r="S195" i="20"/>
  <c r="AB113" i="20"/>
  <c r="Y113" i="20"/>
  <c r="X113" i="20"/>
  <c r="W113" i="20"/>
  <c r="B113" i="20"/>
  <c r="S112" i="20"/>
  <c r="S100" i="20"/>
  <c r="AB99" i="20"/>
  <c r="Y99" i="20"/>
  <c r="X99" i="20"/>
  <c r="W99" i="20"/>
  <c r="S99" i="20"/>
  <c r="B99" i="20"/>
  <c r="S98" i="20"/>
  <c r="S93" i="20"/>
  <c r="S92" i="20"/>
  <c r="S91" i="20"/>
  <c r="S90" i="20"/>
  <c r="S89" i="20"/>
  <c r="B166" i="20"/>
  <c r="S154" i="20"/>
  <c r="S153" i="20"/>
  <c r="AB152" i="20"/>
  <c r="Y152" i="20"/>
  <c r="X152" i="20"/>
  <c r="W152" i="20"/>
  <c r="S152" i="20"/>
  <c r="S151" i="20"/>
  <c r="S143" i="20"/>
  <c r="B86" i="20"/>
  <c r="S74" i="20"/>
  <c r="S73" i="20"/>
  <c r="AB72" i="20"/>
  <c r="Y72" i="20"/>
  <c r="X72" i="20"/>
  <c r="W72" i="20"/>
  <c r="S72" i="20"/>
  <c r="B72" i="20"/>
  <c r="S71" i="20"/>
  <c r="S66" i="20"/>
  <c r="S65" i="20"/>
  <c r="S64" i="20"/>
  <c r="S63" i="20"/>
  <c r="S62" i="20"/>
  <c r="B59" i="20"/>
  <c r="S45" i="20"/>
  <c r="B45" i="20"/>
  <c r="S44" i="20"/>
  <c r="S39" i="20"/>
  <c r="S38" i="20"/>
  <c r="S37" i="20"/>
  <c r="S36" i="20"/>
  <c r="S35" i="20"/>
  <c r="AB32" i="20"/>
  <c r="Y32" i="20"/>
  <c r="X32" i="20"/>
  <c r="W32" i="20"/>
  <c r="S31" i="20"/>
  <c r="S30" i="20"/>
  <c r="S29" i="20"/>
  <c r="S19" i="20"/>
  <c r="AB18" i="20"/>
  <c r="Y18" i="20"/>
  <c r="X18" i="20"/>
  <c r="W18" i="20"/>
  <c r="S18" i="20"/>
  <c r="B18" i="20"/>
  <c r="S17" i="20"/>
  <c r="S13" i="20"/>
  <c r="S12" i="20"/>
  <c r="S11" i="20"/>
  <c r="S10" i="20"/>
  <c r="S9" i="20"/>
  <c r="S8" i="20"/>
  <c r="S129" i="19"/>
  <c r="S128" i="19"/>
  <c r="S117" i="19"/>
  <c r="AB116" i="19"/>
  <c r="V116" i="19"/>
  <c r="U116" i="19"/>
  <c r="T116" i="19"/>
  <c r="S116" i="19"/>
  <c r="S115" i="19"/>
  <c r="S114" i="19"/>
  <c r="S113" i="19"/>
  <c r="S112" i="19"/>
  <c r="S111" i="19"/>
  <c r="S110" i="19"/>
  <c r="S109" i="19"/>
  <c r="S108" i="19"/>
  <c r="AB105" i="19"/>
  <c r="V105" i="19"/>
  <c r="U105" i="19"/>
  <c r="T105" i="19"/>
  <c r="S104" i="19"/>
  <c r="S103" i="19"/>
  <c r="S92" i="19"/>
  <c r="AB91" i="19"/>
  <c r="V91" i="19"/>
  <c r="U91" i="19"/>
  <c r="T91" i="19"/>
  <c r="S91" i="19"/>
  <c r="S90" i="19"/>
  <c r="S89" i="19"/>
  <c r="S88" i="19"/>
  <c r="S87" i="19"/>
  <c r="S86" i="19"/>
  <c r="S85" i="19"/>
  <c r="S84" i="19"/>
  <c r="S83" i="19"/>
  <c r="AB55" i="19"/>
  <c r="V55" i="19"/>
  <c r="U55" i="19"/>
  <c r="T55" i="19"/>
  <c r="S54" i="19"/>
  <c r="S43" i="19"/>
  <c r="S42" i="19"/>
  <c r="AB41" i="19"/>
  <c r="V41" i="19"/>
  <c r="U41" i="19"/>
  <c r="T41" i="19"/>
  <c r="S41" i="19"/>
  <c r="S40" i="19"/>
  <c r="S39" i="19"/>
  <c r="S38" i="19"/>
  <c r="S37" i="19"/>
  <c r="S36" i="19"/>
  <c r="S35" i="19"/>
  <c r="S34" i="19"/>
  <c r="S33" i="19"/>
  <c r="AB30" i="19"/>
  <c r="V30" i="19"/>
  <c r="U30" i="19"/>
  <c r="T30" i="19"/>
  <c r="S29" i="19"/>
  <c r="S28" i="19"/>
  <c r="S27" i="19"/>
  <c r="S17" i="19"/>
  <c r="AB16" i="19"/>
  <c r="V16" i="19"/>
  <c r="U16" i="19"/>
  <c r="T16" i="19"/>
  <c r="S16" i="19"/>
  <c r="S15" i="19"/>
  <c r="S14" i="19"/>
  <c r="S13" i="19"/>
  <c r="S12" i="19"/>
  <c r="S11" i="19"/>
  <c r="S10" i="19"/>
  <c r="S9" i="19"/>
  <c r="S8" i="19"/>
  <c r="AL13" i="17"/>
  <c r="AI13" i="17"/>
  <c r="AA13" i="17"/>
  <c r="S13" i="17"/>
  <c r="AL12" i="17"/>
  <c r="AI12" i="17"/>
  <c r="AA12" i="17"/>
  <c r="S12" i="17"/>
  <c r="AL11" i="17"/>
  <c r="AI11" i="17"/>
  <c r="AA11" i="17"/>
  <c r="S11" i="17"/>
  <c r="AL10" i="17"/>
  <c r="AI10" i="17"/>
  <c r="AA10" i="17"/>
  <c r="S10" i="17"/>
  <c r="AL9" i="17"/>
  <c r="AI9" i="17"/>
  <c r="AA9" i="17"/>
  <c r="S9" i="17"/>
  <c r="O27" i="12"/>
  <c r="N27" i="12"/>
  <c r="M27" i="12"/>
  <c r="L27" i="12"/>
  <c r="K27" i="12"/>
  <c r="J27" i="12"/>
  <c r="C27" i="12"/>
  <c r="P26" i="12"/>
  <c r="P25" i="12"/>
  <c r="P24" i="12"/>
  <c r="P23" i="12"/>
  <c r="P22" i="12"/>
  <c r="O14" i="12"/>
  <c r="N14" i="12"/>
  <c r="M14" i="12"/>
  <c r="L14" i="12"/>
  <c r="K14" i="12"/>
  <c r="J14" i="12"/>
  <c r="C14" i="12"/>
  <c r="P13" i="12"/>
  <c r="P12" i="12"/>
  <c r="P11" i="12"/>
  <c r="P10" i="12"/>
  <c r="P9" i="12"/>
  <c r="P8" i="12"/>
  <c r="Q105" i="11"/>
  <c r="P105" i="11"/>
  <c r="N105" i="11"/>
  <c r="M105" i="11"/>
  <c r="L105" i="11"/>
  <c r="K105" i="11"/>
  <c r="D105" i="11"/>
  <c r="Q185" i="11"/>
  <c r="P185" i="11"/>
  <c r="N185" i="11"/>
  <c r="M185" i="11"/>
  <c r="L185" i="11"/>
  <c r="K185" i="11"/>
  <c r="D185" i="11"/>
  <c r="Q87" i="11"/>
  <c r="P87" i="11"/>
  <c r="N87" i="11"/>
  <c r="M87" i="11"/>
  <c r="L87" i="11"/>
  <c r="K87" i="11"/>
  <c r="D87" i="11"/>
  <c r="Q169" i="11"/>
  <c r="P169" i="11"/>
  <c r="N169" i="11"/>
  <c r="M169" i="11"/>
  <c r="L169" i="11"/>
  <c r="K169" i="11"/>
  <c r="D169" i="11"/>
  <c r="Q71" i="11"/>
  <c r="P71" i="11"/>
  <c r="N71" i="11"/>
  <c r="M71" i="11"/>
  <c r="L71" i="11"/>
  <c r="K71" i="11"/>
  <c r="D71" i="11"/>
  <c r="Q153" i="11"/>
  <c r="P153" i="11"/>
  <c r="N153" i="11"/>
  <c r="M153" i="11"/>
  <c r="L153" i="11"/>
  <c r="K153" i="11"/>
  <c r="D153" i="11"/>
  <c r="Q55" i="11"/>
  <c r="P55" i="11"/>
  <c r="N55" i="11"/>
  <c r="M55" i="11"/>
  <c r="L55" i="11"/>
  <c r="K55" i="11"/>
  <c r="D55" i="11"/>
  <c r="Q137" i="11"/>
  <c r="P137" i="11"/>
  <c r="N137" i="11"/>
  <c r="M137" i="11"/>
  <c r="L137" i="11"/>
  <c r="K137" i="11"/>
  <c r="D137" i="11"/>
  <c r="Q39" i="11"/>
  <c r="P39" i="11"/>
  <c r="N39" i="11"/>
  <c r="M39" i="11"/>
  <c r="L39" i="11"/>
  <c r="K39" i="11"/>
  <c r="D39" i="11"/>
  <c r="Q121" i="11"/>
  <c r="P121" i="11"/>
  <c r="N121" i="11"/>
  <c r="M121" i="11"/>
  <c r="L121" i="11"/>
  <c r="K121" i="11"/>
  <c r="D121" i="11"/>
  <c r="Q23" i="11"/>
  <c r="P23" i="11"/>
  <c r="N23" i="11"/>
  <c r="M23" i="11"/>
  <c r="L23" i="11"/>
  <c r="K23" i="11"/>
  <c r="D23" i="11"/>
  <c r="E70" i="7"/>
  <c r="J66" i="7"/>
  <c r="I66" i="7"/>
  <c r="H66" i="7"/>
  <c r="G66" i="7"/>
  <c r="F66" i="7"/>
  <c r="E65" i="7"/>
  <c r="E64" i="7"/>
  <c r="E63" i="7"/>
  <c r="E62" i="7"/>
  <c r="E60" i="7"/>
  <c r="E58" i="7"/>
  <c r="J56" i="7"/>
  <c r="I56" i="7"/>
  <c r="H56" i="7"/>
  <c r="G56" i="7"/>
  <c r="F56" i="7"/>
  <c r="C56" i="7"/>
  <c r="E55" i="7"/>
  <c r="B56" i="7"/>
  <c r="E54" i="7"/>
  <c r="E53" i="7"/>
  <c r="E52" i="7"/>
  <c r="J50" i="7"/>
  <c r="I50" i="7"/>
  <c r="H50" i="7"/>
  <c r="G50" i="7"/>
  <c r="F50" i="7"/>
  <c r="C50" i="7"/>
  <c r="E49" i="7"/>
  <c r="B50" i="7"/>
  <c r="E44" i="7"/>
  <c r="E43" i="7"/>
  <c r="J41" i="7"/>
  <c r="I41" i="7"/>
  <c r="H41" i="7"/>
  <c r="G41" i="7"/>
  <c r="F41" i="7"/>
  <c r="E40" i="7"/>
  <c r="E39" i="7"/>
  <c r="E38" i="7"/>
  <c r="E37" i="7"/>
  <c r="J35" i="7"/>
  <c r="I35" i="7"/>
  <c r="H35" i="7"/>
  <c r="G35" i="7"/>
  <c r="F35" i="7"/>
  <c r="E34" i="7"/>
  <c r="E33" i="7"/>
  <c r="E32" i="7"/>
  <c r="J30" i="7"/>
  <c r="I30" i="7"/>
  <c r="H30" i="7"/>
  <c r="G30" i="7"/>
  <c r="F30" i="7"/>
  <c r="E29" i="7"/>
  <c r="E28" i="7"/>
  <c r="E27" i="7"/>
  <c r="E26" i="7"/>
  <c r="J24" i="7"/>
  <c r="I24" i="7"/>
  <c r="H24" i="7"/>
  <c r="G24" i="7"/>
  <c r="F24" i="7"/>
  <c r="E23" i="7"/>
  <c r="E22" i="7"/>
  <c r="E21" i="7"/>
  <c r="E20" i="7"/>
  <c r="E19" i="7"/>
  <c r="E18" i="7"/>
  <c r="J16" i="7"/>
  <c r="I16" i="7"/>
  <c r="H16" i="7"/>
  <c r="G16" i="7"/>
  <c r="F16" i="7"/>
  <c r="E15" i="7"/>
  <c r="E14" i="7"/>
  <c r="E13" i="7"/>
  <c r="E12" i="7"/>
  <c r="E10" i="7"/>
  <c r="E8" i="7"/>
  <c r="W49" i="23" l="1"/>
  <c r="W60" i="23"/>
  <c r="W75" i="23"/>
  <c r="W35" i="23"/>
  <c r="P27" i="12"/>
  <c r="R185" i="11"/>
  <c r="W89" i="23"/>
  <c r="W94" i="23"/>
  <c r="P14" i="12"/>
  <c r="E30" i="7"/>
  <c r="E35" i="7"/>
  <c r="E24" i="7"/>
  <c r="C39" i="17"/>
  <c r="C9" i="17"/>
  <c r="C45" i="17"/>
  <c r="C47" i="17"/>
  <c r="C55" i="17"/>
  <c r="C60" i="17"/>
  <c r="C61" i="17"/>
  <c r="C17" i="17"/>
  <c r="C20" i="17"/>
  <c r="S113" i="21"/>
  <c r="S30" i="19"/>
  <c r="S55" i="19"/>
  <c r="S32" i="20"/>
  <c r="S166" i="20"/>
  <c r="S86" i="20"/>
  <c r="S86" i="21"/>
  <c r="S165" i="21"/>
  <c r="S215" i="21"/>
  <c r="S113" i="20"/>
  <c r="S218" i="20"/>
  <c r="C31" i="17"/>
  <c r="C13" i="17"/>
  <c r="C24" i="17"/>
  <c r="C25" i="17"/>
  <c r="C26" i="17"/>
  <c r="C27" i="17"/>
  <c r="C44" i="17"/>
  <c r="C46" i="17"/>
  <c r="C48" i="17"/>
  <c r="C53" i="17"/>
  <c r="S32" i="21"/>
  <c r="C38" i="17"/>
  <c r="C32" i="17"/>
  <c r="C33" i="17"/>
  <c r="C34" i="17"/>
  <c r="C37" i="17"/>
  <c r="C41" i="17"/>
  <c r="C10" i="17"/>
  <c r="C23" i="17"/>
  <c r="C12" i="17"/>
  <c r="C59" i="17"/>
  <c r="C51" i="17"/>
  <c r="C52" i="17"/>
  <c r="C62" i="17"/>
  <c r="E50" i="7"/>
  <c r="G68" i="7"/>
  <c r="J68" i="7"/>
  <c r="E31" i="32"/>
  <c r="E25" i="32"/>
  <c r="E51" i="32"/>
  <c r="E42" i="32"/>
  <c r="E57" i="32"/>
  <c r="E17" i="32"/>
  <c r="E16" i="7"/>
  <c r="F68" i="7"/>
  <c r="H68" i="7"/>
  <c r="E66" i="7"/>
  <c r="C16" i="17"/>
  <c r="C30" i="17"/>
  <c r="C58" i="17"/>
  <c r="E41" i="7"/>
  <c r="C40" i="17"/>
  <c r="E36" i="32"/>
  <c r="I68" i="7"/>
  <c r="E56" i="7"/>
  <c r="C11" i="17"/>
  <c r="S105" i="19"/>
  <c r="S59" i="20"/>
  <c r="C18" i="17"/>
  <c r="C54" i="17"/>
  <c r="C19" i="17"/>
  <c r="S59" i="21"/>
  <c r="C36" i="17" l="1"/>
  <c r="C43" i="17"/>
  <c r="C22" i="17"/>
  <c r="C8" i="17"/>
  <c r="C29" i="17"/>
  <c r="C50" i="17"/>
  <c r="C15" i="17"/>
  <c r="C57" i="17"/>
  <c r="E68" i="7"/>
</calcChain>
</file>

<file path=xl/sharedStrings.xml><?xml version="1.0" encoding="utf-8"?>
<sst xmlns="http://schemas.openxmlformats.org/spreadsheetml/2006/main" count="5881" uniqueCount="793">
  <si>
    <t>Currency</t>
  </si>
  <si>
    <t>Emerging Europe</t>
  </si>
  <si>
    <t>Latin America &amp; Caribbean</t>
  </si>
  <si>
    <t>Asia Ex-Japan</t>
  </si>
  <si>
    <t>Sub-Saharan Africa</t>
  </si>
  <si>
    <t>Australia</t>
  </si>
  <si>
    <t>AUD</t>
  </si>
  <si>
    <t>ALL</t>
  </si>
  <si>
    <t>XCD</t>
  </si>
  <si>
    <t>BDT</t>
  </si>
  <si>
    <t>AOA</t>
  </si>
  <si>
    <t>Austria</t>
  </si>
  <si>
    <t>EUR</t>
  </si>
  <si>
    <t>Argentina</t>
  </si>
  <si>
    <t>DZD</t>
  </si>
  <si>
    <t>XAF</t>
  </si>
  <si>
    <t>Belgium</t>
  </si>
  <si>
    <t>BYR</t>
  </si>
  <si>
    <t>BSD</t>
  </si>
  <si>
    <t>BND</t>
  </si>
  <si>
    <t>AMD</t>
  </si>
  <si>
    <t>BWP</t>
  </si>
  <si>
    <t>Canada</t>
  </si>
  <si>
    <t>CAD</t>
  </si>
  <si>
    <t>BAM</t>
  </si>
  <si>
    <t>BBD</t>
  </si>
  <si>
    <t>KHR</t>
  </si>
  <si>
    <t>Denmark</t>
  </si>
  <si>
    <t>DKK</t>
  </si>
  <si>
    <t>Bulgaria</t>
  </si>
  <si>
    <t>BZD</t>
  </si>
  <si>
    <t>China</t>
  </si>
  <si>
    <t>CNY</t>
  </si>
  <si>
    <t>Bahrain</t>
  </si>
  <si>
    <t>BHD</t>
  </si>
  <si>
    <t>BIF</t>
  </si>
  <si>
    <t>Finland</t>
  </si>
  <si>
    <t>Croatia</t>
  </si>
  <si>
    <t>HRK</t>
  </si>
  <si>
    <t>India</t>
  </si>
  <si>
    <t>INR</t>
  </si>
  <si>
    <t>Egypt</t>
  </si>
  <si>
    <t>EGP</t>
  </si>
  <si>
    <t>France</t>
  </si>
  <si>
    <t>Cyprus</t>
  </si>
  <si>
    <t>Brazil</t>
  </si>
  <si>
    <t>BRL</t>
  </si>
  <si>
    <t>Indonesia</t>
  </si>
  <si>
    <t>IDR</t>
  </si>
  <si>
    <t>GEL</t>
  </si>
  <si>
    <t>CVE</t>
  </si>
  <si>
    <t>Germany</t>
  </si>
  <si>
    <t>Czech Republic</t>
  </si>
  <si>
    <t>CZK</t>
  </si>
  <si>
    <t>Chile</t>
  </si>
  <si>
    <t>CLP</t>
  </si>
  <si>
    <t>Kazakhstan</t>
  </si>
  <si>
    <t>KZT</t>
  </si>
  <si>
    <t>IRR</t>
  </si>
  <si>
    <t>Greece</t>
  </si>
  <si>
    <t>Estonia</t>
  </si>
  <si>
    <t>EEK</t>
  </si>
  <si>
    <t>Colombia</t>
  </si>
  <si>
    <t>COP</t>
  </si>
  <si>
    <t>IQD</t>
  </si>
  <si>
    <t>Ireland</t>
  </si>
  <si>
    <t>Hungary</t>
  </si>
  <si>
    <t>HUF</t>
  </si>
  <si>
    <t>CRC</t>
  </si>
  <si>
    <t>South Korea</t>
  </si>
  <si>
    <t>KRW</t>
  </si>
  <si>
    <t>Israel</t>
  </si>
  <si>
    <t>ILS</t>
  </si>
  <si>
    <t>KMF</t>
  </si>
  <si>
    <t>Italy</t>
  </si>
  <si>
    <t>Iceland</t>
  </si>
  <si>
    <t>ISK</t>
  </si>
  <si>
    <t>CUP</t>
  </si>
  <si>
    <t>KGS</t>
  </si>
  <si>
    <t>Jordan</t>
  </si>
  <si>
    <t>JOD</t>
  </si>
  <si>
    <t>Japan</t>
  </si>
  <si>
    <t>JPY</t>
  </si>
  <si>
    <t>LAK</t>
  </si>
  <si>
    <t>Kuwait</t>
  </si>
  <si>
    <t>KWD</t>
  </si>
  <si>
    <t>Latvia</t>
  </si>
  <si>
    <t>LVL</t>
  </si>
  <si>
    <t>DOP</t>
  </si>
  <si>
    <t>Malaysia</t>
  </si>
  <si>
    <t>MYR</t>
  </si>
  <si>
    <t>Lebanon</t>
  </si>
  <si>
    <t>LBP</t>
  </si>
  <si>
    <t>DJF</t>
  </si>
  <si>
    <t>CHF</t>
  </si>
  <si>
    <t>ECS</t>
  </si>
  <si>
    <t>MVR</t>
  </si>
  <si>
    <t>LYD</t>
  </si>
  <si>
    <t>Netherlands</t>
  </si>
  <si>
    <t>Lithuania</t>
  </si>
  <si>
    <t>LTL</t>
  </si>
  <si>
    <t>USD</t>
  </si>
  <si>
    <t>MNT</t>
  </si>
  <si>
    <t>MAD</t>
  </si>
  <si>
    <t>ERN</t>
  </si>
  <si>
    <t>New Zealand</t>
  </si>
  <si>
    <t>NZD</t>
  </si>
  <si>
    <t>MKD</t>
  </si>
  <si>
    <t>MMK</t>
  </si>
  <si>
    <t>OMR</t>
  </si>
  <si>
    <t>ETB</t>
  </si>
  <si>
    <t>Norway</t>
  </si>
  <si>
    <t>NOK</t>
  </si>
  <si>
    <t>Malta</t>
  </si>
  <si>
    <t>GTQ</t>
  </si>
  <si>
    <t>NPR</t>
  </si>
  <si>
    <t>PKR</t>
  </si>
  <si>
    <t>Portugal</t>
  </si>
  <si>
    <t>MDL</t>
  </si>
  <si>
    <t>GYD</t>
  </si>
  <si>
    <t>Philippines</t>
  </si>
  <si>
    <t>PHP</t>
  </si>
  <si>
    <t>Qatar</t>
  </si>
  <si>
    <t>QAR</t>
  </si>
  <si>
    <t>GMD</t>
  </si>
  <si>
    <t>Spain</t>
  </si>
  <si>
    <t>HTG</t>
  </si>
  <si>
    <t>Singapore</t>
  </si>
  <si>
    <t>SGD</t>
  </si>
  <si>
    <t>Saudi Arabia</t>
  </si>
  <si>
    <t>SAR</t>
  </si>
  <si>
    <t>GHC</t>
  </si>
  <si>
    <t>Sweden</t>
  </si>
  <si>
    <t>SEK</t>
  </si>
  <si>
    <t>Poland</t>
  </si>
  <si>
    <t>PLN</t>
  </si>
  <si>
    <t>HNL</t>
  </si>
  <si>
    <t>LKR</t>
  </si>
  <si>
    <t>SOS</t>
  </si>
  <si>
    <t>Switzerland</t>
  </si>
  <si>
    <t>Romania</t>
  </si>
  <si>
    <t>ROL</t>
  </si>
  <si>
    <t>JMD</t>
  </si>
  <si>
    <t>Taiwan</t>
  </si>
  <si>
    <t>TWD</t>
  </si>
  <si>
    <t>SYP</t>
  </si>
  <si>
    <t>United Kingdom</t>
  </si>
  <si>
    <t>GBP</t>
  </si>
  <si>
    <t>Russia</t>
  </si>
  <si>
    <t>RUB</t>
  </si>
  <si>
    <t>Mexico</t>
  </si>
  <si>
    <t>MXN</t>
  </si>
  <si>
    <t>TND</t>
  </si>
  <si>
    <t>KES</t>
  </si>
  <si>
    <t>United States</t>
  </si>
  <si>
    <t>Thailand</t>
  </si>
  <si>
    <t>THB</t>
  </si>
  <si>
    <t>Turkey</t>
  </si>
  <si>
    <t>TRY</t>
  </si>
  <si>
    <t>LSL</t>
  </si>
  <si>
    <t>RSD</t>
  </si>
  <si>
    <t>Panama</t>
  </si>
  <si>
    <t>PAB</t>
  </si>
  <si>
    <t>United Arab Emirates</t>
  </si>
  <si>
    <t>AED</t>
  </si>
  <si>
    <t>LRD</t>
  </si>
  <si>
    <t>Slovakia</t>
  </si>
  <si>
    <t>PYG</t>
  </si>
  <si>
    <t>UZS</t>
  </si>
  <si>
    <t>YER</t>
  </si>
  <si>
    <t>Slovenia</t>
  </si>
  <si>
    <t>Peru</t>
  </si>
  <si>
    <t>PEN</t>
  </si>
  <si>
    <t>Vietnam</t>
  </si>
  <si>
    <t>VND</t>
  </si>
  <si>
    <t>MWK</t>
  </si>
  <si>
    <t>Ukraine</t>
  </si>
  <si>
    <t>UAH</t>
  </si>
  <si>
    <t>MRO</t>
  </si>
  <si>
    <t>MUR</t>
  </si>
  <si>
    <t>MZM</t>
  </si>
  <si>
    <t>TTD</t>
  </si>
  <si>
    <t>NAD</t>
  </si>
  <si>
    <t>UYU</t>
  </si>
  <si>
    <t>XOF</t>
  </si>
  <si>
    <t>Venezuela</t>
  </si>
  <si>
    <t>VEF</t>
  </si>
  <si>
    <t>Nigeria</t>
  </si>
  <si>
    <t>NGN</t>
  </si>
  <si>
    <t>RWF</t>
  </si>
  <si>
    <t>SCR</t>
  </si>
  <si>
    <t>SLL</t>
  </si>
  <si>
    <t>South Africa</t>
  </si>
  <si>
    <t>ZAR</t>
  </si>
  <si>
    <t>SZL</t>
  </si>
  <si>
    <t>TZS</t>
  </si>
  <si>
    <t>ZMK</t>
  </si>
  <si>
    <t>Total</t>
  </si>
  <si>
    <t>3M</t>
  </si>
  <si>
    <t>6M</t>
  </si>
  <si>
    <t>9M</t>
  </si>
  <si>
    <t>Unspecified</t>
  </si>
  <si>
    <t>US</t>
  </si>
  <si>
    <t>Europe</t>
  </si>
  <si>
    <t>Other / Unspecified</t>
  </si>
  <si>
    <t>Sector</t>
  </si>
  <si>
    <t>GICS Code</t>
  </si>
  <si>
    <t>Industry Group</t>
  </si>
  <si>
    <t>Global</t>
  </si>
  <si>
    <t>Western Europe</t>
  </si>
  <si>
    <t>Other Developed Markets</t>
  </si>
  <si>
    <t>Emerging Markets</t>
  </si>
  <si>
    <t>Unspecified Geography</t>
  </si>
  <si>
    <t>Energy</t>
  </si>
  <si>
    <t>Materials</t>
  </si>
  <si>
    <t>Industrials</t>
  </si>
  <si>
    <t>Capital Goods</t>
  </si>
  <si>
    <t>Commercial Services &amp; Supplies</t>
  </si>
  <si>
    <t>Transportation</t>
  </si>
  <si>
    <t>Consumer Discretionary</t>
  </si>
  <si>
    <t>Automobiles &amp; Components</t>
  </si>
  <si>
    <t>Consumer Durables &amp; Apparel</t>
  </si>
  <si>
    <t>Consumer Services</t>
  </si>
  <si>
    <t>Media</t>
  </si>
  <si>
    <t>Retailing</t>
  </si>
  <si>
    <t>Consumer Staples</t>
  </si>
  <si>
    <t>Food &amp; Staples Retailing</t>
  </si>
  <si>
    <t>Food, Beverage &amp; Tobacco</t>
  </si>
  <si>
    <t>Household &amp; Personal Products</t>
  </si>
  <si>
    <t>Health Care</t>
  </si>
  <si>
    <t>Health Care Equipment &amp; Svcs</t>
  </si>
  <si>
    <t>Pharma., Bio. &amp; Life Sciences</t>
  </si>
  <si>
    <t>Financials (excl Real Estate)</t>
  </si>
  <si>
    <t>Banks</t>
  </si>
  <si>
    <t>Diversified Financials</t>
  </si>
  <si>
    <t>Insurance</t>
  </si>
  <si>
    <t>Real Estate</t>
  </si>
  <si>
    <t>Information Technology</t>
  </si>
  <si>
    <t>Software &amp; Services</t>
  </si>
  <si>
    <t>Technology Hardware &amp; Equipment</t>
  </si>
  <si>
    <t>Semicondt. &amp; Semicondt. Equip.</t>
  </si>
  <si>
    <t>Telecommunication</t>
  </si>
  <si>
    <t>Telecommunication Services</t>
  </si>
  <si>
    <t>Utilities</t>
  </si>
  <si>
    <t>Minority Interest in Hedge Funds</t>
  </si>
  <si>
    <t>N/A</t>
  </si>
  <si>
    <t>Unspecified Sector/Industry</t>
  </si>
  <si>
    <t>Fund Seed Capital</t>
  </si>
  <si>
    <t>Infrastructure Funds</t>
  </si>
  <si>
    <t>Other Unspecified Sector/Industry</t>
  </si>
  <si>
    <t>Unspecified Sector / Industry</t>
  </si>
  <si>
    <t>Funded Total</t>
  </si>
  <si>
    <t>Total Advanced Economies</t>
  </si>
  <si>
    <t>Total Emerging Europe</t>
  </si>
  <si>
    <t>Total Latam &amp; Caribbean</t>
  </si>
  <si>
    <t>Total Asia Ex-Japan</t>
  </si>
  <si>
    <t>Total Middle East/N. Africa</t>
  </si>
  <si>
    <t>Total Sub-Saharan Africa</t>
  </si>
  <si>
    <t>FX Vega</t>
  </si>
  <si>
    <t>ARS</t>
  </si>
  <si>
    <t>HKD</t>
  </si>
  <si>
    <t>RON</t>
  </si>
  <si>
    <t>Rates DV01</t>
  </si>
  <si>
    <t>M A T U R I T Y</t>
  </si>
  <si>
    <t>-200 bps</t>
  </si>
  <si>
    <t>-100 bps</t>
  </si>
  <si>
    <t>-50 bps</t>
  </si>
  <si>
    <t>0 bps</t>
  </si>
  <si>
    <t>+50 bps</t>
  </si>
  <si>
    <t>+100 bps</t>
  </si>
  <si>
    <t>+200 bps</t>
  </si>
  <si>
    <t>E X P I R Y</t>
  </si>
  <si>
    <t>Governments</t>
  </si>
  <si>
    <t>Other</t>
  </si>
  <si>
    <t>Agencies</t>
  </si>
  <si>
    <t>BGN</t>
  </si>
  <si>
    <t>Other Emerging Europe</t>
  </si>
  <si>
    <t>Other Latam &amp; Caribbean</t>
  </si>
  <si>
    <t>Other Asia Ex-Japan</t>
  </si>
  <si>
    <t>Other Middle East/Africa</t>
  </si>
  <si>
    <t>Other Sub-Saharan Africa</t>
  </si>
  <si>
    <t>Rates Vega</t>
  </si>
  <si>
    <t>Total ME/N. Africa</t>
  </si>
  <si>
    <t>Other Advanced Economies</t>
  </si>
  <si>
    <t>Other Rates</t>
  </si>
  <si>
    <t>O I L   P R O D U C T S</t>
  </si>
  <si>
    <t>N A T U R A L   G A S</t>
  </si>
  <si>
    <t>P O W E R</t>
  </si>
  <si>
    <t>O T H E R   E N E R G Y</t>
  </si>
  <si>
    <t>Total Energy</t>
  </si>
  <si>
    <t>C R U D E   O I L</t>
  </si>
  <si>
    <t>O T H E R   O I L   P R O D U C T S</t>
  </si>
  <si>
    <t>Emissions</t>
  </si>
  <si>
    <t>Coal</t>
  </si>
  <si>
    <t>Dry Freight</t>
  </si>
  <si>
    <t>Brent</t>
  </si>
  <si>
    <t>Dubai Fateh</t>
  </si>
  <si>
    <t>Maya</t>
  </si>
  <si>
    <t>Tapis</t>
  </si>
  <si>
    <t>WTI</t>
  </si>
  <si>
    <t>OMAN</t>
  </si>
  <si>
    <t>Other Sour Crude</t>
  </si>
  <si>
    <t>Other Sweet Crude</t>
  </si>
  <si>
    <t>Unspecified Crude</t>
  </si>
  <si>
    <t>Fuel Oil</t>
  </si>
  <si>
    <t>Heating Oil</t>
  </si>
  <si>
    <t>Naptha</t>
  </si>
  <si>
    <t>Ethanol</t>
  </si>
  <si>
    <t>Jet Fuel</t>
  </si>
  <si>
    <t>Gas Oils</t>
  </si>
  <si>
    <t>Gasoline</t>
  </si>
  <si>
    <t>Other Oil Products</t>
  </si>
  <si>
    <t>Total Oil Products</t>
  </si>
  <si>
    <t>Gulf Coast</t>
  </si>
  <si>
    <t>MidCont</t>
  </si>
  <si>
    <t>NE</t>
  </si>
  <si>
    <t>Rockies</t>
  </si>
  <si>
    <t>West</t>
  </si>
  <si>
    <t>NYMEX</t>
  </si>
  <si>
    <t>Other US</t>
  </si>
  <si>
    <t xml:space="preserve">UK </t>
  </si>
  <si>
    <t>Dutch</t>
  </si>
  <si>
    <t>French</t>
  </si>
  <si>
    <t xml:space="preserve">German </t>
  </si>
  <si>
    <t>Other Europe</t>
  </si>
  <si>
    <t>Other Regions</t>
  </si>
  <si>
    <t>Total NatGas</t>
  </si>
  <si>
    <t>Ercot</t>
  </si>
  <si>
    <t>Midwest</t>
  </si>
  <si>
    <t>North East</t>
  </si>
  <si>
    <t>NYISO</t>
  </si>
  <si>
    <t>Nordpool</t>
  </si>
  <si>
    <t>Benelux</t>
  </si>
  <si>
    <t>UK</t>
  </si>
  <si>
    <t>Total Power</t>
  </si>
  <si>
    <t>EUA/ETS</t>
  </si>
  <si>
    <t>CER</t>
  </si>
  <si>
    <t>VER</t>
  </si>
  <si>
    <t>ARA /API2</t>
  </si>
  <si>
    <t>Richards Bay / API4</t>
  </si>
  <si>
    <t>Baltic Dry Index</t>
  </si>
  <si>
    <t>Other Freight</t>
  </si>
  <si>
    <t>Structured Products</t>
  </si>
  <si>
    <t>Total Other Energy</t>
  </si>
  <si>
    <t>Spot</t>
  </si>
  <si>
    <t>Total Delta</t>
  </si>
  <si>
    <t>Total Gamma</t>
  </si>
  <si>
    <t>Total Vega</t>
  </si>
  <si>
    <t>Metals</t>
  </si>
  <si>
    <t>P R E C I O U S   M E T A L S</t>
  </si>
  <si>
    <t>B A S E   M E T A L S</t>
  </si>
  <si>
    <t>Gold</t>
  </si>
  <si>
    <t>Silver</t>
  </si>
  <si>
    <t>Palladium</t>
  </si>
  <si>
    <t>Platinum</t>
  </si>
  <si>
    <t>Other Precious Metals</t>
  </si>
  <si>
    <t>Total Precious Metals</t>
  </si>
  <si>
    <t>Aluminum (Primary)</t>
  </si>
  <si>
    <t>Aluminum (Alloy)</t>
  </si>
  <si>
    <t>Copper</t>
  </si>
  <si>
    <t>Iron</t>
  </si>
  <si>
    <t>Lead</t>
  </si>
  <si>
    <t>Nickel</t>
  </si>
  <si>
    <t>Tin</t>
  </si>
  <si>
    <t>Uranium</t>
  </si>
  <si>
    <t>Zinc</t>
  </si>
  <si>
    <t>Other Base Metals</t>
  </si>
  <si>
    <t>Total Base Metals</t>
  </si>
  <si>
    <t>Ags &amp; Softs</t>
  </si>
  <si>
    <t>Cocoa</t>
  </si>
  <si>
    <t>Coffee</t>
  </si>
  <si>
    <t>Corn</t>
  </si>
  <si>
    <t>Cotton</t>
  </si>
  <si>
    <t>Cattle</t>
  </si>
  <si>
    <t>Lean Hogs</t>
  </si>
  <si>
    <t>Livestock</t>
  </si>
  <si>
    <t>Lumber</t>
  </si>
  <si>
    <t>Palm Oil</t>
  </si>
  <si>
    <t>Rapeseed</t>
  </si>
  <si>
    <t>Soybeans</t>
  </si>
  <si>
    <t>Soymeal</t>
  </si>
  <si>
    <t>Soybean Oil</t>
  </si>
  <si>
    <t>Sugar</t>
  </si>
  <si>
    <t>Wheat</t>
  </si>
  <si>
    <t>Securitized Products</t>
  </si>
  <si>
    <t>Grand Total</t>
  </si>
  <si>
    <t>RMBS</t>
  </si>
  <si>
    <t>ABS</t>
  </si>
  <si>
    <t>CMBS</t>
  </si>
  <si>
    <t>Corporate CDO / CLO</t>
  </si>
  <si>
    <t>Non-Agency Prime</t>
  </si>
  <si>
    <t>Sub-prime</t>
  </si>
  <si>
    <t>Option ARMS</t>
  </si>
  <si>
    <t>Other AltA</t>
  </si>
  <si>
    <t>Unspec Non-Prime</t>
  </si>
  <si>
    <t>HELOC</t>
  </si>
  <si>
    <t>RMBS CDO</t>
  </si>
  <si>
    <t>Whole Loans</t>
  </si>
  <si>
    <t>RMBS SubTotal</t>
  </si>
  <si>
    <t>Autos</t>
  </si>
  <si>
    <t>Credit Cards</t>
  </si>
  <si>
    <t>Student Loans</t>
  </si>
  <si>
    <t>ABS SubTotal</t>
  </si>
  <si>
    <t>Cash Agency CMBS</t>
  </si>
  <si>
    <t>Cash Non-Agency CMBS</t>
  </si>
  <si>
    <t>CMBS CDS</t>
  </si>
  <si>
    <t>CMBS CDO</t>
  </si>
  <si>
    <t>CMBS SubTotal</t>
  </si>
  <si>
    <t>CLO</t>
  </si>
  <si>
    <t>Corporate CDO/CLO SubTotal</t>
  </si>
  <si>
    <t>Warehouse</t>
  </si>
  <si>
    <t>AAA Total</t>
  </si>
  <si>
    <t>Post 2007</t>
  </si>
  <si>
    <t>Unspecified Vintage</t>
  </si>
  <si>
    <t>AA Total</t>
  </si>
  <si>
    <t>A Total</t>
  </si>
  <si>
    <t>BBB Total</t>
  </si>
  <si>
    <t>BB Total</t>
  </si>
  <si>
    <t>B Total</t>
  </si>
  <si>
    <t>&lt;B Total</t>
  </si>
  <si>
    <t>NR Total</t>
  </si>
  <si>
    <t>+1 bps</t>
  </si>
  <si>
    <t>+10 bps</t>
  </si>
  <si>
    <t>Pass-Throughs</t>
  </si>
  <si>
    <t>Agency Debt/Debentures</t>
  </si>
  <si>
    <t>Munis</t>
  </si>
  <si>
    <t>+1 bp</t>
  </si>
  <si>
    <t>+500 bps</t>
  </si>
  <si>
    <t>Bonds</t>
  </si>
  <si>
    <t>AAA</t>
  </si>
  <si>
    <t>AA</t>
  </si>
  <si>
    <t>A</t>
  </si>
  <si>
    <t>BBB</t>
  </si>
  <si>
    <t>BB</t>
  </si>
  <si>
    <t>B</t>
  </si>
  <si>
    <t>&lt;B</t>
  </si>
  <si>
    <t>NR</t>
  </si>
  <si>
    <t>Loans</t>
  </si>
  <si>
    <t>Indices</t>
  </si>
  <si>
    <t>Other / Unspecified Munis</t>
  </si>
  <si>
    <t>Corporate Credit-Advanced Economies</t>
  </si>
  <si>
    <t>Single Name CDS</t>
  </si>
  <si>
    <t>Loan CDS</t>
  </si>
  <si>
    <t>Corporate Credit-Emerging Markets</t>
  </si>
  <si>
    <t>Sovereign Credit</t>
  </si>
  <si>
    <t>Hong Kong</t>
  </si>
  <si>
    <t>Dubai</t>
  </si>
  <si>
    <t>Middle East / North Africa</t>
  </si>
  <si>
    <t>Credit Correlation</t>
  </si>
  <si>
    <t>3Y</t>
  </si>
  <si>
    <t>5Y</t>
  </si>
  <si>
    <t>7Y</t>
  </si>
  <si>
    <t>10Y</t>
  </si>
  <si>
    <t>Country</t>
  </si>
  <si>
    <t>Debt</t>
  </si>
  <si>
    <t>Equity</t>
  </si>
  <si>
    <t>Credit Basket</t>
  </si>
  <si>
    <t>Index Tranches</t>
  </si>
  <si>
    <t>Supranationals</t>
  </si>
  <si>
    <t>Pre 2006</t>
  </si>
  <si>
    <t>Other / Unspecified Energy</t>
  </si>
  <si>
    <t>Other / Unspecified Metals</t>
  </si>
  <si>
    <t>Total Metals</t>
  </si>
  <si>
    <t>Other / Unspecified Ags/Softs</t>
  </si>
  <si>
    <t>1Y</t>
  </si>
  <si>
    <t>20Y</t>
  </si>
  <si>
    <t>30Y</t>
  </si>
  <si>
    <t>1M</t>
  </si>
  <si>
    <t>2Y</t>
  </si>
  <si>
    <t>15Y</t>
  </si>
  <si>
    <t>Currency 1</t>
  </si>
  <si>
    <t>Currency 2</t>
  </si>
  <si>
    <t>FX Spot Sensitivities</t>
  </si>
  <si>
    <t>OTHER</t>
  </si>
  <si>
    <t>Region</t>
  </si>
  <si>
    <t>Unspecified Tenor</t>
  </si>
  <si>
    <t>BMD</t>
  </si>
  <si>
    <t>Non-US</t>
  </si>
  <si>
    <t>US MBS Vega</t>
  </si>
  <si>
    <t>UGX</t>
  </si>
  <si>
    <t>NIO</t>
  </si>
  <si>
    <t>GNF</t>
  </si>
  <si>
    <t>Unfunded commitments ($MM)</t>
  </si>
  <si>
    <t>MV ($MM)</t>
  </si>
  <si>
    <t>Notional ($MM)</t>
  </si>
  <si>
    <t>MV* ($MM)</t>
  </si>
  <si>
    <t>$K / +1% rise in prepayments</t>
  </si>
  <si>
    <t>$MM Profit/(Loss) From % Change in Spot Price in Currency2/Currency1</t>
  </si>
  <si>
    <t>Profit/(Loss) in $K from a Relative (%) Widening in Spreads</t>
  </si>
  <si>
    <t>Profit/(Loss) in $K from a Relative (%) Widening in OAS</t>
  </si>
  <si>
    <t>Profit/(Loss) in $K from an Absolute Widening in OAS (bps)</t>
  </si>
  <si>
    <t>Profit/(Loss) in $K from an Absolute Widening in Spreads (bps)</t>
  </si>
  <si>
    <t>+150 bps</t>
  </si>
  <si>
    <t>Template name:</t>
  </si>
  <si>
    <t>LPG</t>
  </si>
  <si>
    <t>Trading, PE &amp; Other Fair Value Assets Schedule</t>
  </si>
  <si>
    <t>Student Loan Auction Rate Securities (SLARS)</t>
  </si>
  <si>
    <t>Municipal Auction Rate Securities (MARS)</t>
  </si>
  <si>
    <t>Auction Rate Preferred Securities (ARPS)</t>
  </si>
  <si>
    <t>Credit Card Auction Rate Securities (CARS)</t>
  </si>
  <si>
    <t>Other / Unspecified Auction Rate Securities</t>
  </si>
  <si>
    <t>Auction Rate Securities (ARS)</t>
  </si>
  <si>
    <t>CS01
($K/+1 bp OAS widening)</t>
  </si>
  <si>
    <t>AUD Directional Risks</t>
  </si>
  <si>
    <t>Swaps / Discounting Curve</t>
  </si>
  <si>
    <t>Instruments shocked by MV**</t>
  </si>
  <si>
    <t>Total Directional</t>
  </si>
  <si>
    <t>AUD Basis Risks (Do not include the swap/discounting curve specified above)</t>
  </si>
  <si>
    <t>OIS Basis</t>
  </si>
  <si>
    <t>1m Basis</t>
  </si>
  <si>
    <t>3m Basis</t>
  </si>
  <si>
    <t>6m Basis</t>
  </si>
  <si>
    <t>12m Basis</t>
  </si>
  <si>
    <t>Other Basis</t>
  </si>
  <si>
    <t>CAD Directional Risks</t>
  </si>
  <si>
    <t>CAD Basis Risks (Do not include the swap/discounting curve specified above)</t>
  </si>
  <si>
    <t>CHF Directional Risks</t>
  </si>
  <si>
    <t>CHF Basis Risks (Do not include the swap/discounting curve specified above)</t>
  </si>
  <si>
    <t>DKK Directional Risks</t>
  </si>
  <si>
    <t>DKK Basis Risks (Do not include the swap/discounting curve specified above)</t>
  </si>
  <si>
    <t>EUR Directional Risks</t>
  </si>
  <si>
    <t>Governments: Austria</t>
  </si>
  <si>
    <t>Governments: Belgium</t>
  </si>
  <si>
    <t>Governments: Finland</t>
  </si>
  <si>
    <t>Governments: France</t>
  </si>
  <si>
    <t>Governments: Germany</t>
  </si>
  <si>
    <t>Governments: Greece</t>
  </si>
  <si>
    <t>Governments: Ireland</t>
  </si>
  <si>
    <t>Governments: Italy</t>
  </si>
  <si>
    <t>Governments: Netherlands</t>
  </si>
  <si>
    <t>Governments: Portugal</t>
  </si>
  <si>
    <t>Governments: Spain</t>
  </si>
  <si>
    <t>Governments: Other</t>
  </si>
  <si>
    <t>EUR Basis Risks (Do not include the swap/discounting curve specified above)</t>
  </si>
  <si>
    <t>GBP Directional Risks</t>
  </si>
  <si>
    <t>GBP Basis Risks (Do not include the swap/discounting curve specified above)</t>
  </si>
  <si>
    <t>JPY Directional Risks</t>
  </si>
  <si>
    <t>JPY Basis Risks (Do not include the swap/discounting curve specified above)</t>
  </si>
  <si>
    <t>1m TIBOR Basis</t>
  </si>
  <si>
    <t>3m TIBOR Basis</t>
  </si>
  <si>
    <t>6m TIBOR Basis</t>
  </si>
  <si>
    <t>12m TIBOR Basis</t>
  </si>
  <si>
    <t>1m LIBOR Basis</t>
  </si>
  <si>
    <t>3m LIBOR Basis</t>
  </si>
  <si>
    <t>6m LIBOR Basis</t>
  </si>
  <si>
    <t>12m LIBOR Basis</t>
  </si>
  <si>
    <t>NOK Directional Risks</t>
  </si>
  <si>
    <t>NOK Basis Risks (Do not include the swap/discounting curve specified above)</t>
  </si>
  <si>
    <t>NZD Directional Risks</t>
  </si>
  <si>
    <t>NZD Basis Risks (Do not include the swap/discounting curve specified above)</t>
  </si>
  <si>
    <t>SEK Directional Risks</t>
  </si>
  <si>
    <t>SEK Basis Risks (Do not include the swap/discounting curve specified above)</t>
  </si>
  <si>
    <t>USD Directional Risks</t>
  </si>
  <si>
    <t>USD Basis Risks (Do not include the swap/discounting curve specified above)</t>
  </si>
  <si>
    <t>Prime Basis</t>
  </si>
  <si>
    <t>CP Basis</t>
  </si>
  <si>
    <t>Other Advanced Economies Directional Risks</t>
  </si>
  <si>
    <t>Total Advanced Economies (Directional)</t>
  </si>
  <si>
    <t>Complete either version 1 or version 2 but not both.</t>
  </si>
  <si>
    <t>&lt;------------------ Currency1 weakening against Currency2 -----     ----- Currency1 strengthening against Currency2 ------------------&gt;</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</si>
  <si>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</si>
  <si>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</si>
  <si>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</si>
  <si>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</si>
  <si>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</si>
  <si>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</si>
  <si>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</si>
  <si>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</si>
  <si>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</si>
  <si>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</si>
  <si>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</si>
  <si>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</si>
  <si>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</si>
  <si>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</si>
  <si>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</si>
  <si>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</si>
  <si>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</si>
  <si>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</si>
  <si>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</si>
  <si>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</si>
  <si>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</si>
  <si>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</si>
  <si>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</si>
  <si>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</si>
  <si>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Year 20+</t>
  </si>
  <si>
    <t>Year 3</t>
  </si>
  <si>
    <t>Year 4</t>
  </si>
  <si>
    <t>Year 5</t>
  </si>
  <si>
    <t>Year 6</t>
  </si>
  <si>
    <t>Year 7</t>
  </si>
  <si>
    <t>Year 8</t>
  </si>
  <si>
    <t>Year 9</t>
  </si>
  <si>
    <t>Year 10-14</t>
  </si>
  <si>
    <t>Year 15-19</t>
  </si>
  <si>
    <t>CDS</t>
  </si>
  <si>
    <t>Section 42 Housing Credits</t>
  </si>
  <si>
    <t>Section 45 Alternative Energy Investments</t>
  </si>
  <si>
    <t xml:space="preserve">Real Estate </t>
  </si>
  <si>
    <t>Core/Existing: Office</t>
  </si>
  <si>
    <t>Core/Existing: Retail</t>
  </si>
  <si>
    <t>Core/Existing: Multi-Family</t>
  </si>
  <si>
    <t>Core/Existing: Hotel</t>
  </si>
  <si>
    <t>Core/Existing: Other</t>
  </si>
  <si>
    <t>Opportunistic / Development</t>
  </si>
  <si>
    <t>ABS CDS</t>
  </si>
  <si>
    <t>European RMBS</t>
  </si>
  <si>
    <t>+1000 bps</t>
  </si>
  <si>
    <t>+1500 bps</t>
  </si>
  <si>
    <t>+2000 bps</t>
  </si>
  <si>
    <t>+4000 bps</t>
  </si>
  <si>
    <t>+3000 bps</t>
  </si>
  <si>
    <t>MOP</t>
  </si>
  <si>
    <t>Municipals</t>
  </si>
  <si>
    <t>ANG</t>
  </si>
  <si>
    <t>AWG</t>
  </si>
  <si>
    <t>AZN</t>
  </si>
  <si>
    <t>CSD</t>
  </si>
  <si>
    <t>CYP</t>
  </si>
  <si>
    <t>DEM</t>
  </si>
  <si>
    <t>ECU</t>
  </si>
  <si>
    <t>FJD</t>
  </si>
  <si>
    <t>FKP</t>
  </si>
  <si>
    <t>FRF</t>
  </si>
  <si>
    <t>GHS</t>
  </si>
  <si>
    <t>GWP</t>
  </si>
  <si>
    <t>ITL</t>
  </si>
  <si>
    <t>KRO</t>
  </si>
  <si>
    <t>MGA</t>
  </si>
  <si>
    <t>MTL</t>
  </si>
  <si>
    <t>MXV</t>
  </si>
  <si>
    <t>MZN</t>
  </si>
  <si>
    <t>PGK</t>
  </si>
  <si>
    <t>SBD</t>
  </si>
  <si>
    <t>SDD</t>
  </si>
  <si>
    <t>SIT</t>
  </si>
  <si>
    <t>SKK</t>
  </si>
  <si>
    <t>SRD</t>
  </si>
  <si>
    <t>STD</t>
  </si>
  <si>
    <t>SVC</t>
  </si>
  <si>
    <t>TJS</t>
  </si>
  <si>
    <t>TOP</t>
  </si>
  <si>
    <t>TRL</t>
  </si>
  <si>
    <t>UYP</t>
  </si>
  <si>
    <t>VEB</t>
  </si>
  <si>
    <t>VUV</t>
  </si>
  <si>
    <t>WST</t>
  </si>
  <si>
    <t>XAU</t>
  </si>
  <si>
    <t>XEU</t>
  </si>
  <si>
    <t>XPF</t>
  </si>
  <si>
    <t>Error Check:</t>
  </si>
  <si>
    <t>Tax Credits</t>
  </si>
  <si>
    <t>Other Tax Credits</t>
  </si>
  <si>
    <t>Diesel</t>
  </si>
  <si>
    <t>Other Equity</t>
  </si>
  <si>
    <t>Other Cross-Country Indices</t>
  </si>
  <si>
    <t xml:space="preserve">MSCI World Index </t>
  </si>
  <si>
    <t>MSCI EMEA Index</t>
  </si>
  <si>
    <t>MSCI EM Index</t>
  </si>
  <si>
    <t>MSCI EAFE Index</t>
  </si>
  <si>
    <t>MSCI All Country World Index (ACWI)</t>
  </si>
  <si>
    <t>Other Middle East/N. Africa</t>
  </si>
  <si>
    <t xml:space="preserve">Other Asia Ex-Japan </t>
  </si>
  <si>
    <t>MSCI EM Asia Index</t>
  </si>
  <si>
    <t>MSCI EM Latin America Index</t>
  </si>
  <si>
    <t>MSCI EM Eastern Europe</t>
  </si>
  <si>
    <t>Stoxx Europe 600 Index</t>
  </si>
  <si>
    <t>Euro Stoxx 50 Index</t>
  </si>
  <si>
    <t>Profit/(Loss) from % Change in Country Equity Prices ($MM)</t>
  </si>
  <si>
    <t>Equity by Geography</t>
  </si>
  <si>
    <t>$MM P/(L) from a Parallel Move in Rates (bps)</t>
  </si>
  <si>
    <t>Directional Risks: Emerging Europe</t>
  </si>
  <si>
    <t>Directional Risks: Latin America &amp; Caribbean</t>
  </si>
  <si>
    <t>Directional Risks: Asia Ex-Japan</t>
  </si>
  <si>
    <t>Directional Risks: Middle East/North Africa</t>
  </si>
  <si>
    <t>Directional Risks: Sub-Saharan Africa</t>
  </si>
  <si>
    <t>Prime Whole Loans</t>
  </si>
  <si>
    <t>Non-Prime Whole Loans</t>
  </si>
  <si>
    <t>(A)</t>
  </si>
  <si>
    <t>(B)</t>
  </si>
  <si>
    <t>(C)</t>
  </si>
  <si>
    <t>(D)</t>
  </si>
  <si>
    <t>TBA's</t>
  </si>
  <si>
    <t>&lt;B: Defaulted</t>
  </si>
  <si>
    <t>&lt;B: Not Defaulted</t>
  </si>
  <si>
    <t>&lt;B: Default Status Unknown</t>
  </si>
  <si>
    <t>+75 bps</t>
  </si>
  <si>
    <t>Non-US Agency Products</t>
  </si>
  <si>
    <t>Covered Bonds</t>
  </si>
  <si>
    <t>Index Options</t>
  </si>
  <si>
    <t>CDX IG</t>
  </si>
  <si>
    <t>CDX HY</t>
  </si>
  <si>
    <t>PrimeX</t>
  </si>
  <si>
    <t>ABX / TABX</t>
  </si>
  <si>
    <t>Loan Indices</t>
  </si>
  <si>
    <t>Total Size</t>
  </si>
  <si>
    <t>Total Protection</t>
  </si>
  <si>
    <t>iTraxx XO</t>
  </si>
  <si>
    <t>iTraxx Other</t>
  </si>
  <si>
    <t>CDX IG (Series 9)</t>
  </si>
  <si>
    <t>CDX IG (On the run)</t>
  </si>
  <si>
    <t>CDX IG (Other Series)</t>
  </si>
  <si>
    <t>Agency CMBS Derivatives</t>
  </si>
  <si>
    <t>US Residential Agency Products</t>
  </si>
  <si>
    <t>US Commercial Agency Products</t>
  </si>
  <si>
    <t>Residential Other / Unspecified</t>
  </si>
  <si>
    <t>Commercial Other / Unspecified</t>
  </si>
  <si>
    <t>Sub-Saharan Africa Total</t>
  </si>
  <si>
    <t>Middle East/N. Africa Total</t>
  </si>
  <si>
    <t>Asia Ex-Japan Total</t>
  </si>
  <si>
    <t>Latam &amp; Caribbean Total</t>
  </si>
  <si>
    <t>Emerging Europe Total</t>
  </si>
  <si>
    <t>Advanced Economies Total</t>
  </si>
  <si>
    <t>INFORMATIONAL**</t>
  </si>
  <si>
    <t>Heat Rate Options</t>
  </si>
  <si>
    <t>Tolling Agreements</t>
  </si>
  <si>
    <t>Gas Component</t>
  </si>
  <si>
    <t>Power Component</t>
  </si>
  <si>
    <t xml:space="preserve">Cross-Regional Indices Total </t>
  </si>
  <si>
    <t>Long/Short Commodity Indices</t>
  </si>
  <si>
    <t>Diversified Total</t>
  </si>
  <si>
    <t>Other Diversified Indices</t>
  </si>
  <si>
    <t>TR/J CRB Index</t>
  </si>
  <si>
    <t>DJ-UBS Index</t>
  </si>
  <si>
    <t>S&amp;P GSCI Index</t>
  </si>
  <si>
    <t>Diversified Commodity Indices</t>
  </si>
  <si>
    <t>Delta
($MM)</t>
  </si>
  <si>
    <t>Gamma
($MM / +1%)</t>
  </si>
  <si>
    <t>Vega
($MM / +1 vol pt)</t>
  </si>
  <si>
    <t>Gamma ($MM / +1%)</t>
  </si>
  <si>
    <t>Absolute Change in Correlations (Pts) (e.g. 1.00 = from 75% to 76%)</t>
  </si>
  <si>
    <t>Spread Widening (%)</t>
  </si>
  <si>
    <t>Spread Widening (bps)</t>
  </si>
  <si>
    <t>Relative MV Shock (%)</t>
  </si>
  <si>
    <t>OAS Widening (%)</t>
  </si>
  <si>
    <t>OAS Widening (bps)</t>
  </si>
  <si>
    <t>Relative MV Shock Based on Current Rating (%)</t>
  </si>
  <si>
    <t>25Y</t>
  </si>
  <si>
    <t>Relative Normal Interest Rate Shocks (%)</t>
  </si>
  <si>
    <t>Relative LogNormal Interest Rate Shocks (%)</t>
  </si>
  <si>
    <t>Absolute Normal Interest Rate Shocks (bps)</t>
  </si>
  <si>
    <t>Absolute LogNormal Interest Rate Shocks (Vol Pts)</t>
  </si>
  <si>
    <t>Absolute Change in Cross-Currency vs. USD Basis (bps)</t>
  </si>
  <si>
    <t>(move in bps of curve relative to base curve)</t>
  </si>
  <si>
    <t>Absolute Change in Inflation (bps)</t>
  </si>
  <si>
    <t>Rates Shocks (bps)</t>
  </si>
  <si>
    <t>Spot Shock (%)</t>
  </si>
  <si>
    <t>Relative Dividend Shocks (%)</t>
  </si>
  <si>
    <t>% Change in Spot Price Defined as Currency2/Currency1</t>
  </si>
  <si>
    <t>Absolute Vega Shock (Vol Pts)</t>
  </si>
  <si>
    <t>Relative Price Shock (%)</t>
  </si>
  <si>
    <t>Relative Carry Value Shock (%)</t>
  </si>
  <si>
    <t>Relative Fair Value Shock (%)</t>
  </si>
  <si>
    <t>CDX Other</t>
  </si>
  <si>
    <t>iTraxx Main</t>
  </si>
  <si>
    <t>BOLI, COLI, and Stable Value Wraps</t>
  </si>
  <si>
    <t>Relative Vega Shock (%)</t>
  </si>
  <si>
    <t>Mezzanine</t>
  </si>
  <si>
    <t>Super Senior</t>
  </si>
  <si>
    <t>Version #</t>
  </si>
  <si>
    <t>As-Of Date:</t>
  </si>
  <si>
    <t>Scenario Name:</t>
  </si>
  <si>
    <t>Trading, PE and Other Fair Value Assets: Market Shocks</t>
  </si>
  <si>
    <t>DV01
($K / -1 bp)</t>
  </si>
  <si>
    <t>CS01
($K/+1 bp spread widening)</t>
  </si>
  <si>
    <t>Bonds Total</t>
  </si>
  <si>
    <t>Loans Total</t>
  </si>
  <si>
    <t>CDS Total</t>
  </si>
  <si>
    <t>Indices Total</t>
  </si>
  <si>
    <t>Other / Unspecified Munis Total</t>
  </si>
  <si>
    <t>Date of Generation:</t>
  </si>
  <si>
    <t>Unsp</t>
  </si>
  <si>
    <t>PLEASE SEE THE SCENARIO-SPECIFIC GUIDANCE ON THE COVER SHEET REGARDING WHERE TO APPLY THESE SHOCKS</t>
  </si>
  <si>
    <t>Absolute increase in Muni SIFMA/Libor Ratio (Pts)</t>
  </si>
  <si>
    <t>Vol Points</t>
  </si>
  <si>
    <t>IOs</t>
  </si>
  <si>
    <t>POs</t>
  </si>
  <si>
    <t>Other CMOs</t>
  </si>
  <si>
    <t>IOS Index</t>
  </si>
  <si>
    <t>POS Index</t>
  </si>
  <si>
    <t>MBX Index</t>
  </si>
  <si>
    <t>Other Agency Derivatives</t>
  </si>
  <si>
    <t>Reverse Mortgages</t>
  </si>
  <si>
    <t>CDX EM</t>
  </si>
  <si>
    <t>CDX Latam Corp</t>
  </si>
  <si>
    <t>iTraxx Asia IG</t>
  </si>
  <si>
    <t>iTraxx Asia HY</t>
  </si>
  <si>
    <t>iTraxx CEEMEA Corp</t>
  </si>
  <si>
    <t>RMBS CDS</t>
  </si>
  <si>
    <t>2013Sep</t>
  </si>
  <si>
    <t>Corporate Credit-Eurozone Periphery Corporates</t>
  </si>
  <si>
    <t>Private Equity (GICS-Based Data Input)</t>
  </si>
  <si>
    <t>Other Fair Value Assets (GICS-Based Data Input)</t>
  </si>
  <si>
    <t>Severely Adverse</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</si>
</sst>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8" formatCode="&quot;$&quot;#,##0.00_);[Red]\(&quot;$&quot;#,##0.00\)"/>
    <numFmt numFmtId="43" formatCode="_(* #,##0.00_);_(* \(#,##0.00\);_(* &quot;-&quot;??_);_(@_)"/>
    <numFmt numFmtId="164" formatCode="&quot;$&quot;#,##0"/>
    <numFmt numFmtId="165" formatCode="mmm\-yyyy"/>
    <numFmt numFmtId="166" formatCode="0_);[Red]\(0\)"/>
    <numFmt numFmtId="167" formatCode="0.0_);[Red]\(0.0\)"/>
    <numFmt numFmtId="168" formatCode="#,##0.0_);[Red]\(#,##0.0\)"/>
    <numFmt numFmtId="169" formatCode="_(* #,##0_);_(* \(#,##0\);_(* &quot;-&quot;??_);_(@_)"/>
    <numFmt numFmtId="170" formatCode="0.0%"/>
  </numFmts>
  <fonts count="46"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Arial"/>
      <family val="2"/>
    </font>
    <font>
      <b/>
      <sz val="14"/>
      <color indexed="8"/>
      <name val="Calibri"/>
      <family val="2"/>
    </font>
    <font>
      <b/>
      <sz val="11"/>
      <color indexed="8"/>
      <name val="Calibri"/>
      <family val="2"/>
    </font>
    <font>
      <b/>
      <sz val="12"/>
      <color indexed="8"/>
      <name val="Calibri"/>
      <family val="2"/>
    </font>
    <font>
      <b/>
      <sz val="12"/>
      <name val="Calibri"/>
      <family val="2"/>
    </font>
    <font>
      <sz val="12"/>
      <color indexed="8"/>
      <name val="Calibri"/>
      <family val="2"/>
    </font>
    <font>
      <b/>
      <sz val="16"/>
      <color indexed="8"/>
      <name val="Calibri"/>
      <family val="2"/>
    </font>
    <font>
      <sz val="11"/>
      <name val="Calibri"/>
      <family val="2"/>
    </font>
    <font>
      <b/>
      <sz val="11"/>
      <name val="Calibri"/>
      <family val="2"/>
    </font>
    <font>
      <sz val="14"/>
      <color indexed="8"/>
      <name val="Calibri"/>
      <family val="2"/>
    </font>
    <font>
      <sz val="14"/>
      <color indexed="10"/>
      <name val="Calibri"/>
      <family val="2"/>
    </font>
    <font>
      <b/>
      <sz val="11"/>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6"/>
      <color theme="1"/>
      <name val="Calibri"/>
      <family val="2"/>
      <scheme val="minor"/>
    </font>
    <font>
      <sz val="10"/>
      <color indexed="8"/>
      <name val="Arial"/>
      <family val="2"/>
    </font>
    <font>
      <sz val="12"/>
      <name val="Times New Roman"/>
      <family val="1"/>
    </font>
    <font>
      <sz val="10"/>
      <color theme="1"/>
      <name val="Calibri"/>
      <family val="2"/>
      <scheme val="minor"/>
    </font>
    <font>
      <b/>
      <sz val="11"/>
      <color rgb="FFFF0000"/>
      <name val="Calibri"/>
      <family val="2"/>
    </font>
  </fonts>
  <fills count="41">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D7E4BC"/>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1"/>
        <bgColor indexed="64"/>
      </patternFill>
    </fill>
    <fill>
      <patternFill patternType="solid">
        <fgColor theme="1" tint="0.499984740745262"/>
        <bgColor indexed="64"/>
      </patternFill>
    </fill>
  </fills>
  <borders count="81">
    <border>
      <left/>
      <right/>
      <top/>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style="thin">
        <color indexed="0"/>
      </left>
      <right/>
      <top/>
      <bottom/>
      <diagonal/>
    </border>
    <border>
      <left/>
      <right style="thin">
        <color indexed="0"/>
      </right>
      <top/>
      <bottom/>
      <diagonal/>
    </border>
    <border>
      <left/>
      <right style="thin">
        <color indexed="0"/>
      </right>
      <top/>
      <bottom style="thin">
        <color indexed="0"/>
      </bottom>
      <diagonal/>
    </border>
    <border>
      <left style="thin">
        <color indexed="0"/>
      </left>
      <right/>
      <top/>
      <bottom style="thin">
        <color indexed="0"/>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right/>
      <top style="thin">
        <color indexed="0"/>
      </top>
      <bottom style="thin">
        <color indexed="0"/>
      </bottom>
      <diagonal/>
    </border>
    <border>
      <left style="medium">
        <color indexed="0"/>
      </left>
      <right/>
      <top style="medium">
        <color indexed="0"/>
      </top>
      <bottom/>
      <diagonal/>
    </border>
    <border>
      <left style="medium">
        <color indexed="0"/>
      </left>
      <right/>
      <top/>
      <bottom/>
      <diagonal/>
    </border>
    <border>
      <left style="medium">
        <color indexed="0"/>
      </left>
      <right style="medium">
        <color indexed="0"/>
      </right>
      <top/>
      <bottom/>
      <diagonal/>
    </border>
    <border>
      <left/>
      <right style="medium">
        <color indexed="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0"/>
      </left>
      <right style="thin">
        <color indexed="0"/>
      </right>
      <top style="thin">
        <color indexed="0"/>
      </top>
      <bottom style="medium">
        <color indexed="0"/>
      </bottom>
      <diagonal/>
    </border>
    <border>
      <left style="thin">
        <color indexed="0"/>
      </left>
      <right style="medium">
        <color indexed="0"/>
      </right>
      <top style="thin">
        <color indexed="0"/>
      </top>
      <bottom style="thin">
        <color indexed="0"/>
      </bottom>
      <diagonal/>
    </border>
    <border>
      <left style="medium">
        <color indexed="0"/>
      </left>
      <right style="medium">
        <color indexed="0"/>
      </right>
      <top style="medium">
        <color indexed="0"/>
      </top>
      <bottom/>
      <diagonal/>
    </border>
    <border>
      <left/>
      <right/>
      <top style="medium">
        <color indexed="0"/>
      </top>
      <bottom/>
      <diagonal/>
    </border>
    <border>
      <left/>
      <right style="medium">
        <color indexed="0"/>
      </right>
      <top style="medium">
        <color indexed="0"/>
      </top>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style="thin">
        <color indexed="0"/>
      </top>
      <bottom/>
      <diagonal/>
    </border>
    <border>
      <left style="medium">
        <color indexed="0"/>
      </left>
      <right style="medium">
        <color indexed="0"/>
      </right>
      <top/>
      <bottom style="medium">
        <color indexed="0"/>
      </bottom>
      <diagonal/>
    </border>
    <border>
      <left style="thin">
        <color indexed="64"/>
      </left>
      <right/>
      <top style="thin">
        <color indexed="0"/>
      </top>
      <bottom/>
      <diagonal/>
    </border>
    <border>
      <left/>
      <right style="thin">
        <color indexed="64"/>
      </right>
      <top style="thin">
        <color indexed="0"/>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0"/>
      </left>
      <right/>
      <top style="thin">
        <color indexed="0"/>
      </top>
      <bottom/>
      <diagonal/>
    </border>
    <border>
      <left/>
      <right style="thin">
        <color indexed="64"/>
      </right>
      <top style="thin">
        <color indexed="64"/>
      </top>
      <bottom style="thin">
        <color indexed="64"/>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indexed="0"/>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style="thin">
        <color indexed="64"/>
      </left>
      <right style="thin">
        <color indexed="0"/>
      </right>
      <top/>
      <bottom style="thin">
        <color indexed="0"/>
      </bottom>
      <diagonal/>
    </border>
    <border>
      <left style="thin">
        <color indexed="0"/>
      </left>
      <right/>
      <top style="thin">
        <color indexed="0"/>
      </top>
      <bottom/>
      <diagonal/>
    </border>
    <border>
      <left style="thin">
        <color indexed="0"/>
      </left>
      <right style="thin">
        <color indexed="0"/>
      </right>
      <top style="thin">
        <color indexed="0"/>
      </top>
      <bottom style="thin">
        <color indexed="0"/>
      </bottom>
      <diagonal/>
    </border>
    <border>
      <left/>
      <right/>
      <top style="thin">
        <color indexed="64"/>
      </top>
      <bottom style="thin">
        <color indexed="64"/>
      </bottom>
      <diagonal/>
    </border>
    <border>
      <left style="thin">
        <color indexed="0"/>
      </left>
      <right style="thin">
        <color indexed="0"/>
      </right>
      <top style="thin">
        <color indexed="0"/>
      </top>
      <bottom/>
      <diagonal/>
    </border>
    <border>
      <left/>
      <right/>
      <top style="thin">
        <color indexed="0"/>
      </top>
      <bottom style="thin">
        <color indexed="0"/>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style="thin">
        <color indexed="64"/>
      </left>
      <right style="thin">
        <color indexed="0"/>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0"/>
      </left>
      <right style="thin">
        <color indexed="0"/>
      </right>
      <top style="thin">
        <color indexed="0"/>
      </top>
      <bottom style="thin">
        <color indexed="0"/>
      </bottom>
      <diagonal/>
    </border>
    <border>
      <left/>
      <right style="thin">
        <color auto="1"/>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s>
  <cellStyleXfs count="1181">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6" fillId="26" borderId="0" applyNumberFormat="0" applyBorder="0" applyAlignment="0" applyProtection="0"/>
    <xf numFmtId="0" fontId="27" fillId="27" borderId="46" applyNumberFormat="0" applyAlignment="0" applyProtection="0"/>
    <xf numFmtId="0" fontId="28" fillId="28" borderId="47"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0" fontId="29" fillId="0" borderId="0" applyNumberFormat="0" applyFill="0" applyBorder="0" applyAlignment="0" applyProtection="0"/>
    <xf numFmtId="0" fontId="30" fillId="29" borderId="0" applyNumberFormat="0" applyBorder="0" applyAlignment="0" applyProtection="0"/>
    <xf numFmtId="0" fontId="31" fillId="0" borderId="48" applyNumberFormat="0" applyFill="0" applyAlignment="0" applyProtection="0"/>
    <xf numFmtId="0" fontId="32" fillId="0" borderId="49" applyNumberFormat="0" applyFill="0" applyAlignment="0" applyProtection="0"/>
    <xf numFmtId="0" fontId="33" fillId="0" borderId="50" applyNumberFormat="0" applyFill="0" applyAlignment="0" applyProtection="0"/>
    <xf numFmtId="0" fontId="33" fillId="0" borderId="0" applyNumberFormat="0" applyFill="0" applyBorder="0" applyAlignment="0" applyProtection="0"/>
    <xf numFmtId="0" fontId="34" fillId="30" borderId="46" applyNumberFormat="0" applyAlignment="0" applyProtection="0"/>
    <xf numFmtId="0" fontId="35" fillId="0" borderId="51" applyNumberFormat="0" applyFill="0" applyAlignment="0" applyProtection="0"/>
    <xf numFmtId="0" fontId="36" fillId="31" borderId="0" applyNumberFormat="0" applyBorder="0" applyAlignment="0" applyProtection="0"/>
    <xf numFmtId="0" fontId="10" fillId="0" borderId="0"/>
    <xf numFmtId="0" fontId="12" fillId="0" borderId="0"/>
    <xf numFmtId="0" fontId="24" fillId="0" borderId="0"/>
    <xf numFmtId="0" fontId="24" fillId="32" borderId="52" applyNumberFormat="0" applyFont="0" applyAlignment="0" applyProtection="0"/>
    <xf numFmtId="0" fontId="37" fillId="27" borderId="53" applyNumberFormat="0" applyAlignment="0" applyProtection="0"/>
    <xf numFmtId="9" fontId="10" fillId="0" borderId="0" applyFont="0" applyFill="0" applyBorder="0" applyAlignment="0" applyProtection="0"/>
    <xf numFmtId="9" fontId="10" fillId="0" borderId="0" applyFont="0" applyFill="0" applyBorder="0" applyAlignment="0" applyProtection="0"/>
    <xf numFmtId="0" fontId="38" fillId="0" borderId="0" applyNumberFormat="0" applyFill="0" applyBorder="0" applyAlignment="0" applyProtection="0"/>
    <xf numFmtId="0" fontId="39" fillId="0" borderId="54" applyNumberFormat="0" applyFill="0" applyAlignment="0" applyProtection="0"/>
    <xf numFmtId="0" fontId="40" fillId="0" borderId="0" applyNumberFormat="0" applyFill="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0" borderId="0"/>
    <xf numFmtId="0" fontId="9" fillId="32" borderId="52" applyNumberFormat="0" applyFont="0" applyAlignment="0" applyProtection="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0" borderId="0"/>
    <xf numFmtId="0" fontId="8" fillId="32" borderId="52" applyNumberFormat="0" applyFont="0" applyAlignment="0" applyProtection="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0" borderId="0"/>
    <xf numFmtId="0" fontId="7" fillId="32" borderId="52" applyNumberFormat="0" applyFont="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0" borderId="0"/>
    <xf numFmtId="0" fontId="6" fillId="0" borderId="0"/>
    <xf numFmtId="0" fontId="6" fillId="0" borderId="0"/>
    <xf numFmtId="0" fontId="6" fillId="0" borderId="0"/>
    <xf numFmtId="0" fontId="6" fillId="32" borderId="52" applyNumberFormat="0" applyFont="0" applyAlignment="0" applyProtection="0"/>
    <xf numFmtId="0" fontId="6" fillId="32" borderId="52" applyNumberFormat="0" applyFont="0" applyAlignment="0" applyProtection="0"/>
    <xf numFmtId="0" fontId="6" fillId="32" borderId="5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5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5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5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52" applyNumberFormat="0" applyFont="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0" borderId="0"/>
    <xf numFmtId="0" fontId="5" fillId="0" borderId="0"/>
    <xf numFmtId="0" fontId="5" fillId="0" borderId="0"/>
    <xf numFmtId="0" fontId="5" fillId="0" borderId="0"/>
    <xf numFmtId="0" fontId="5" fillId="32" borderId="52" applyNumberFormat="0" applyFont="0" applyAlignment="0" applyProtection="0"/>
    <xf numFmtId="0" fontId="5" fillId="32" borderId="52" applyNumberFormat="0" applyFont="0" applyAlignment="0" applyProtection="0"/>
    <xf numFmtId="0" fontId="5" fillId="32" borderId="5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5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5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5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52" applyNumberFormat="0" applyFont="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0" borderId="0"/>
    <xf numFmtId="0" fontId="4" fillId="0" borderId="0"/>
    <xf numFmtId="0" fontId="4" fillId="0" borderId="0"/>
    <xf numFmtId="0" fontId="4" fillId="0" borderId="0"/>
    <xf numFmtId="0" fontId="4" fillId="32" borderId="52" applyNumberFormat="0" applyFont="0" applyAlignment="0" applyProtection="0"/>
    <xf numFmtId="0" fontId="4" fillId="32" borderId="52" applyNumberFormat="0" applyFont="0" applyAlignment="0" applyProtection="0"/>
    <xf numFmtId="0" fontId="4" fillId="32" borderId="5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12" fillId="0" borderId="0"/>
    <xf numFmtId="0" fontId="4" fillId="0" borderId="0"/>
    <xf numFmtId="0" fontId="4" fillId="32" borderId="52"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52"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52"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52"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52" applyNumberFormat="0" applyFont="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0" borderId="0"/>
    <xf numFmtId="0" fontId="3" fillId="0" borderId="0"/>
    <xf numFmtId="0" fontId="3" fillId="0" borderId="0"/>
    <xf numFmtId="0" fontId="3" fillId="0" borderId="0"/>
    <xf numFmtId="0" fontId="3" fillId="32" borderId="52" applyNumberFormat="0" applyFont="0" applyAlignment="0" applyProtection="0"/>
    <xf numFmtId="0" fontId="3" fillId="32" borderId="52" applyNumberFormat="0" applyFont="0" applyAlignment="0" applyProtection="0"/>
    <xf numFmtId="0" fontId="3" fillId="32" borderId="52" applyNumberFormat="0" applyFont="0" applyAlignment="0" applyProtection="0"/>
    <xf numFmtId="0" fontId="42" fillId="0" borderId="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43" fontId="4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0" fontId="2" fillId="32" borderId="52" applyNumberFormat="0" applyFont="0" applyAlignment="0" applyProtection="0"/>
    <xf numFmtId="9" fontId="12" fillId="0" borderId="0" applyFont="0" applyFill="0" applyBorder="0" applyAlignment="0" applyProtection="0"/>
    <xf numFmtId="9" fontId="10" fillId="0" borderId="0" applyFont="0" applyFill="0" applyBorder="0" applyAlignment="0" applyProtection="0"/>
    <xf numFmtId="9" fontId="43" fillId="0" borderId="0" applyFont="0" applyFill="0" applyBorder="0" applyAlignment="0" applyProtection="0"/>
    <xf numFmtId="0" fontId="12" fillId="0" borderId="0">
      <alignment vertical="top"/>
    </xf>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5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5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5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5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52" applyNumberFormat="0" applyFont="0" applyAlignment="0" applyProtection="0"/>
    <xf numFmtId="0" fontId="1" fillId="32" borderId="52" applyNumberFormat="0" applyFont="0" applyAlignment="0" applyProtection="0"/>
    <xf numFmtId="0" fontId="1" fillId="32" borderId="5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5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5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5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5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52" applyNumberFormat="0" applyFont="0" applyAlignment="0" applyProtection="0"/>
    <xf numFmtId="0" fontId="1" fillId="32" borderId="52" applyNumberFormat="0" applyFont="0" applyAlignment="0" applyProtection="0"/>
    <xf numFmtId="0" fontId="1" fillId="32" borderId="52" applyNumberFormat="0" applyFont="0" applyAlignment="0" applyProtection="0"/>
  </cellStyleXfs>
  <cellXfs count="677">
    <xf numFmtId="0" fontId="0" fillId="0" borderId="0" xfId="0"/>
    <xf numFmtId="0" fontId="14" fillId="0" borderId="0" xfId="0" applyFont="1"/>
    <xf numFmtId="0" fontId="0" fillId="0" borderId="0" xfId="0" applyProtection="1"/>
    <xf numFmtId="0" fontId="0" fillId="0" borderId="0" xfId="0" applyBorder="1" applyProtection="1"/>
    <xf numFmtId="0" fontId="0" fillId="0" borderId="0" xfId="0" applyAlignment="1">
      <alignment horizontal="center"/>
    </xf>
    <xf numFmtId="0" fontId="15" fillId="0" borderId="0" xfId="0" applyFont="1"/>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center"/>
    </xf>
    <xf numFmtId="0" fontId="15" fillId="0" borderId="0" xfId="0" applyFont="1" applyFill="1"/>
    <xf numFmtId="0" fontId="14" fillId="0" borderId="0" xfId="0" applyFont="1" applyFill="1" applyBorder="1" applyProtection="1"/>
    <xf numFmtId="0" fontId="17" fillId="0" borderId="0" xfId="0" applyFont="1" applyFill="1"/>
    <xf numFmtId="0" fontId="0" fillId="0" borderId="0" xfId="0" applyFill="1" applyAlignment="1">
      <alignment horizontal="center"/>
    </xf>
    <xf numFmtId="0" fontId="0" fillId="0" borderId="0" xfId="0" applyAlignment="1">
      <alignment wrapText="1"/>
    </xf>
    <xf numFmtId="0" fontId="18" fillId="0" borderId="0" xfId="0" applyFont="1"/>
    <xf numFmtId="9" fontId="14" fillId="33" borderId="12" xfId="44" applyFont="1" applyFill="1" applyBorder="1" applyAlignment="1" applyProtection="1">
      <alignment horizontal="center"/>
      <protection locked="0"/>
    </xf>
    <xf numFmtId="38" fontId="0" fillId="0" borderId="0" xfId="0" applyNumberFormat="1"/>
    <xf numFmtId="38" fontId="14" fillId="0" borderId="0" xfId="0" applyNumberFormat="1" applyFont="1" applyAlignment="1">
      <alignment horizontal="left"/>
    </xf>
    <xf numFmtId="38" fontId="18" fillId="0" borderId="0" xfId="0" applyNumberFormat="1" applyFont="1"/>
    <xf numFmtId="0" fontId="0" fillId="0" borderId="0" xfId="0" applyNumberFormat="1" applyFont="1" applyFill="1" applyBorder="1" applyAlignment="1" applyProtection="1"/>
    <xf numFmtId="0" fontId="17" fillId="0" borderId="0" xfId="0" applyFont="1"/>
    <xf numFmtId="0" fontId="13" fillId="0" borderId="0" xfId="0" applyFont="1"/>
    <xf numFmtId="0" fontId="0" fillId="0" borderId="0" xfId="0" applyFill="1" applyBorder="1"/>
    <xf numFmtId="0" fontId="14" fillId="0" borderId="0" xfId="0" applyFont="1" applyAlignment="1">
      <alignment horizontal="center"/>
    </xf>
    <xf numFmtId="0" fontId="0" fillId="0" borderId="11" xfId="0" applyBorder="1"/>
    <xf numFmtId="0" fontId="0" fillId="0" borderId="13" xfId="0" applyBorder="1"/>
    <xf numFmtId="0" fontId="0" fillId="0" borderId="14" xfId="0" applyBorder="1"/>
    <xf numFmtId="0" fontId="19" fillId="0" borderId="0" xfId="40" applyFont="1" applyFill="1" applyBorder="1" applyAlignment="1">
      <alignment vertical="center"/>
    </xf>
    <xf numFmtId="1" fontId="19" fillId="0" borderId="0" xfId="40" applyNumberFormat="1" applyFont="1" applyFill="1" applyBorder="1" applyAlignment="1">
      <alignment horizontal="center" vertical="center"/>
    </xf>
    <xf numFmtId="0" fontId="19" fillId="0" borderId="0" xfId="40" applyFont="1" applyFill="1" applyBorder="1" applyAlignment="1">
      <alignment horizontal="center" vertical="center"/>
    </xf>
    <xf numFmtId="0" fontId="11" fillId="0" borderId="0" xfId="40" applyNumberFormat="1" applyFont="1" applyFill="1" applyBorder="1" applyAlignment="1" applyProtection="1"/>
    <xf numFmtId="0" fontId="17" fillId="0" borderId="0" xfId="40" applyFont="1" applyFill="1"/>
    <xf numFmtId="0" fontId="12" fillId="0" borderId="0" xfId="40" applyFill="1" applyAlignment="1">
      <alignment horizontal="center"/>
    </xf>
    <xf numFmtId="0" fontId="12" fillId="0" borderId="0" xfId="40" applyFill="1" applyAlignment="1">
      <alignment wrapText="1"/>
    </xf>
    <xf numFmtId="0" fontId="16" fillId="0" borderId="0" xfId="40" applyFont="1" applyFill="1" applyBorder="1" applyAlignment="1">
      <alignment horizontal="left" vertical="center"/>
    </xf>
    <xf numFmtId="1" fontId="16" fillId="0" borderId="0" xfId="40" applyNumberFormat="1" applyFont="1" applyFill="1" applyBorder="1" applyAlignment="1">
      <alignment horizontal="center" vertical="center"/>
    </xf>
    <xf numFmtId="0" fontId="16" fillId="0" borderId="0" xfId="40" applyFont="1" applyFill="1" applyBorder="1" applyAlignment="1">
      <alignment vertical="center" wrapText="1"/>
    </xf>
    <xf numFmtId="0" fontId="19" fillId="0" borderId="0" xfId="40" applyFont="1" applyFill="1" applyBorder="1" applyAlignment="1">
      <alignment vertical="center" wrapText="1"/>
    </xf>
    <xf numFmtId="0" fontId="19" fillId="0" borderId="0" xfId="40" applyFont="1" applyFill="1" applyBorder="1" applyAlignment="1">
      <alignment horizontal="left" vertical="top" wrapText="1"/>
    </xf>
    <xf numFmtId="1" fontId="19" fillId="0" borderId="0" xfId="40" applyNumberFormat="1" applyFont="1" applyFill="1" applyBorder="1" applyAlignment="1">
      <alignment horizontal="center" vertical="top" wrapText="1"/>
    </xf>
    <xf numFmtId="0" fontId="19" fillId="0" borderId="15" xfId="40" applyFont="1" applyFill="1" applyBorder="1" applyAlignment="1">
      <alignment horizontal="left" vertical="top" wrapText="1"/>
    </xf>
    <xf numFmtId="6" fontId="19" fillId="0" borderId="15" xfId="40" applyNumberFormat="1" applyFont="1" applyFill="1" applyBorder="1" applyAlignment="1">
      <alignment horizontal="center" vertical="center" wrapText="1"/>
    </xf>
    <xf numFmtId="6" fontId="19" fillId="0" borderId="0" xfId="40" applyNumberFormat="1" applyFont="1" applyFill="1" applyBorder="1" applyAlignment="1">
      <alignment horizontal="center" vertical="center" wrapText="1"/>
    </xf>
    <xf numFmtId="0" fontId="20" fillId="0" borderId="0" xfId="40" applyFont="1" applyFill="1" applyBorder="1" applyAlignment="1">
      <alignment vertical="center" wrapText="1"/>
    </xf>
    <xf numFmtId="0" fontId="20" fillId="0" borderId="1" xfId="40" applyFont="1" applyFill="1" applyBorder="1" applyAlignment="1">
      <alignment horizontal="left" vertical="top" wrapText="1"/>
    </xf>
    <xf numFmtId="1" fontId="20" fillId="0" borderId="15" xfId="40" applyNumberFormat="1" applyFont="1" applyFill="1" applyBorder="1" applyAlignment="1">
      <alignment horizontal="center" vertical="top" wrapText="1"/>
    </xf>
    <xf numFmtId="0" fontId="20" fillId="0" borderId="15" xfId="40" applyFont="1" applyFill="1" applyBorder="1" applyAlignment="1">
      <alignment horizontal="left" vertical="top" wrapText="1"/>
    </xf>
    <xf numFmtId="0" fontId="19" fillId="0" borderId="7" xfId="40" applyFont="1" applyFill="1" applyBorder="1" applyAlignment="1">
      <alignment horizontal="left" vertical="center" wrapText="1"/>
    </xf>
    <xf numFmtId="1" fontId="19" fillId="0" borderId="8" xfId="40" applyNumberFormat="1" applyFont="1" applyFill="1" applyBorder="1" applyAlignment="1">
      <alignment horizontal="center" vertical="top" wrapText="1"/>
    </xf>
    <xf numFmtId="0" fontId="19" fillId="0" borderId="8" xfId="40" applyFont="1" applyFill="1" applyBorder="1" applyAlignment="1">
      <alignment horizontal="left" vertical="center" wrapText="1"/>
    </xf>
    <xf numFmtId="0" fontId="19" fillId="0" borderId="3" xfId="40" applyFont="1" applyFill="1" applyBorder="1" applyAlignment="1">
      <alignment horizontal="left" vertical="center" wrapText="1"/>
    </xf>
    <xf numFmtId="0" fontId="19" fillId="0" borderId="0" xfId="40" applyFont="1" applyFill="1" applyBorder="1" applyAlignment="1">
      <alignment horizontal="left" vertical="center" wrapText="1"/>
    </xf>
    <xf numFmtId="0" fontId="20" fillId="0" borderId="1" xfId="40" applyFont="1" applyFill="1" applyBorder="1" applyAlignment="1">
      <alignment horizontal="left" vertical="center" wrapText="1"/>
    </xf>
    <xf numFmtId="0" fontId="20" fillId="0" borderId="15" xfId="40" applyFont="1" applyFill="1" applyBorder="1" applyAlignment="1">
      <alignment vertical="center"/>
    </xf>
    <xf numFmtId="1" fontId="20" fillId="0" borderId="15" xfId="40" applyNumberFormat="1" applyFont="1" applyFill="1" applyBorder="1" applyAlignment="1">
      <alignment horizontal="center" vertical="center"/>
    </xf>
    <xf numFmtId="6" fontId="19" fillId="0" borderId="0" xfId="40" applyNumberFormat="1" applyFont="1" applyFill="1" applyBorder="1" applyAlignment="1">
      <alignment horizontal="center" vertical="center"/>
    </xf>
    <xf numFmtId="0" fontId="19" fillId="0" borderId="7" xfId="40" applyFont="1" applyFill="1" applyBorder="1" applyAlignment="1">
      <alignment horizontal="left" vertical="top" wrapText="1"/>
    </xf>
    <xf numFmtId="0" fontId="19" fillId="0" borderId="8" xfId="40" applyFont="1" applyFill="1" applyBorder="1" applyAlignment="1">
      <alignment horizontal="left" vertical="top" wrapText="1"/>
    </xf>
    <xf numFmtId="0" fontId="19" fillId="0" borderId="3" xfId="40" applyFont="1" applyFill="1" applyBorder="1" applyAlignment="1">
      <alignment horizontal="left" vertical="top" wrapText="1"/>
    </xf>
    <xf numFmtId="1" fontId="20" fillId="0" borderId="0" xfId="40" applyNumberFormat="1" applyFont="1" applyFill="1" applyBorder="1" applyAlignment="1">
      <alignment horizontal="center" vertical="center"/>
    </xf>
    <xf numFmtId="6" fontId="20" fillId="0" borderId="0" xfId="40" applyNumberFormat="1" applyFont="1" applyFill="1" applyBorder="1" applyAlignment="1">
      <alignment horizontal="center" vertical="center" wrapText="1"/>
    </xf>
    <xf numFmtId="0" fontId="20" fillId="0" borderId="15" xfId="40" applyFont="1" applyFill="1" applyBorder="1" applyAlignment="1">
      <alignment horizontal="left" vertical="center" wrapText="1"/>
    </xf>
    <xf numFmtId="0" fontId="19" fillId="0" borderId="3" xfId="40" applyFont="1" applyFill="1" applyBorder="1" applyAlignment="1">
      <alignment vertical="center" wrapText="1"/>
    </xf>
    <xf numFmtId="0" fontId="19" fillId="0" borderId="6" xfId="40" applyFont="1" applyFill="1" applyBorder="1" applyAlignment="1">
      <alignment horizontal="left" vertical="center" wrapText="1"/>
    </xf>
    <xf numFmtId="0" fontId="20" fillId="0" borderId="0" xfId="40" applyFont="1" applyFill="1" applyBorder="1" applyAlignment="1">
      <alignment vertical="center"/>
    </xf>
    <xf numFmtId="0" fontId="20" fillId="0" borderId="1" xfId="40" applyFont="1" applyFill="1" applyBorder="1" applyAlignment="1">
      <alignment vertical="center"/>
    </xf>
    <xf numFmtId="0" fontId="0" fillId="0" borderId="0" xfId="0" applyAlignment="1"/>
    <xf numFmtId="0" fontId="17" fillId="0" borderId="0" xfId="0" applyFont="1" applyAlignment="1"/>
    <xf numFmtId="0" fontId="14" fillId="0" borderId="0" xfId="0" applyFont="1" applyAlignment="1"/>
    <xf numFmtId="0" fontId="14" fillId="0" borderId="0" xfId="0" applyFont="1" applyAlignment="1">
      <alignment wrapText="1"/>
    </xf>
    <xf numFmtId="0" fontId="0" fillId="0" borderId="11" xfId="0" applyBorder="1" applyAlignment="1"/>
    <xf numFmtId="0" fontId="0" fillId="0" borderId="13" xfId="0" applyBorder="1" applyAlignment="1"/>
    <xf numFmtId="0" fontId="0" fillId="0" borderId="13" xfId="0" applyFill="1" applyBorder="1" applyAlignment="1"/>
    <xf numFmtId="6" fontId="0" fillId="0" borderId="0" xfId="0" applyNumberFormat="1" applyAlignment="1">
      <alignment horizontal="center"/>
    </xf>
    <xf numFmtId="0" fontId="13" fillId="0" borderId="0" xfId="0" applyFont="1" applyFill="1"/>
    <xf numFmtId="0" fontId="0" fillId="0" borderId="0" xfId="0" applyFont="1" applyAlignment="1">
      <alignment horizontal="center"/>
    </xf>
    <xf numFmtId="0" fontId="0" fillId="0" borderId="0" xfId="0" applyBorder="1"/>
    <xf numFmtId="0" fontId="0" fillId="0" borderId="0" xfId="0" applyBorder="1" applyAlignment="1">
      <alignment wrapText="1"/>
    </xf>
    <xf numFmtId="0" fontId="22" fillId="0" borderId="0" xfId="0" applyFont="1" applyFill="1" applyBorder="1" applyAlignment="1"/>
    <xf numFmtId="0" fontId="18" fillId="0" borderId="0" xfId="0" applyFont="1" applyFill="1"/>
    <xf numFmtId="0" fontId="0" fillId="0" borderId="7" xfId="0" applyBorder="1" applyAlignment="1">
      <alignment horizontal="left" indent="1"/>
    </xf>
    <xf numFmtId="0" fontId="0" fillId="0" borderId="3" xfId="0" applyBorder="1" applyAlignment="1">
      <alignment horizontal="left" indent="1"/>
    </xf>
    <xf numFmtId="0" fontId="0" fillId="0" borderId="6" xfId="0" applyBorder="1" applyAlignment="1">
      <alignment horizontal="left" indent="1"/>
    </xf>
    <xf numFmtId="0" fontId="0" fillId="0" borderId="3" xfId="0" applyFill="1" applyBorder="1" applyAlignment="1">
      <alignment horizontal="left" indent="1"/>
    </xf>
    <xf numFmtId="0" fontId="14" fillId="0" borderId="0" xfId="0" applyFont="1" applyFill="1" applyBorder="1"/>
    <xf numFmtId="1" fontId="14" fillId="0" borderId="0" xfId="0" applyNumberFormat="1" applyFont="1" applyBorder="1" applyAlignment="1">
      <alignment horizontal="center"/>
    </xf>
    <xf numFmtId="0" fontId="0" fillId="0" borderId="11" xfId="0" applyFill="1" applyBorder="1"/>
    <xf numFmtId="0" fontId="0" fillId="0" borderId="13" xfId="0" applyFill="1" applyBorder="1"/>
    <xf numFmtId="0" fontId="0" fillId="0" borderId="14" xfId="0" applyFill="1" applyBorder="1"/>
    <xf numFmtId="0" fontId="22" fillId="0" borderId="0" xfId="0" applyFont="1" applyFill="1" applyBorder="1" applyAlignment="1">
      <alignment horizontal="center" wrapText="1"/>
    </xf>
    <xf numFmtId="0" fontId="15" fillId="0" borderId="10" xfId="0" applyFont="1" applyBorder="1" applyAlignment="1">
      <alignment horizontal="center"/>
    </xf>
    <xf numFmtId="38" fontId="0" fillId="0" borderId="0" xfId="0" applyNumberFormat="1" applyAlignment="1">
      <alignment horizontal="center"/>
    </xf>
    <xf numFmtId="0" fontId="14" fillId="0" borderId="0" xfId="0" applyFont="1" applyBorder="1" applyAlignment="1">
      <alignment horizontal="center"/>
    </xf>
    <xf numFmtId="0" fontId="15" fillId="0" borderId="10" xfId="0" applyFont="1" applyBorder="1" applyAlignment="1">
      <alignment horizontal="left"/>
    </xf>
    <xf numFmtId="0" fontId="14" fillId="0" borderId="10" xfId="0" applyFont="1" applyFill="1" applyBorder="1" applyAlignment="1">
      <alignment horizontal="left"/>
    </xf>
    <xf numFmtId="0" fontId="0" fillId="0" borderId="7" xfId="0" applyBorder="1" applyAlignment="1">
      <alignment wrapText="1"/>
    </xf>
    <xf numFmtId="0" fontId="0" fillId="0" borderId="3" xfId="0" applyBorder="1" applyAlignment="1">
      <alignment wrapText="1"/>
    </xf>
    <xf numFmtId="0" fontId="0" fillId="0" borderId="6" xfId="0" applyBorder="1" applyAlignment="1">
      <alignment wrapText="1"/>
    </xf>
    <xf numFmtId="0" fontId="14" fillId="0" borderId="0" xfId="0" quotePrefix="1" applyFont="1" applyAlignment="1">
      <alignment horizontal="left"/>
    </xf>
    <xf numFmtId="0" fontId="14" fillId="0" borderId="0" xfId="0" applyFont="1" applyAlignment="1">
      <alignment horizontal="center" vertical="center"/>
    </xf>
    <xf numFmtId="0" fontId="14" fillId="0" borderId="6" xfId="0" applyFont="1" applyFill="1" applyBorder="1" applyAlignment="1">
      <alignment horizontal="center" vertical="center" wrapText="1"/>
    </xf>
    <xf numFmtId="165" fontId="0" fillId="0" borderId="0" xfId="0" applyNumberFormat="1" applyAlignment="1">
      <alignment horizontal="left" wrapText="1"/>
    </xf>
    <xf numFmtId="0" fontId="0" fillId="0" borderId="0" xfId="0" applyAlignment="1">
      <alignment horizontal="left"/>
    </xf>
    <xf numFmtId="164" fontId="0" fillId="0" borderId="0" xfId="0" applyNumberFormat="1"/>
    <xf numFmtId="164" fontId="14" fillId="0" borderId="0" xfId="0" applyNumberFormat="1" applyFont="1" applyAlignment="1">
      <alignment horizontal="left"/>
    </xf>
    <xf numFmtId="38" fontId="14" fillId="0" borderId="0" xfId="0" applyNumberFormat="1" applyFont="1" applyAlignment="1">
      <alignment horizontal="left" wrapText="1"/>
    </xf>
    <xf numFmtId="0" fontId="17" fillId="0" borderId="0" xfId="0" applyFont="1" applyAlignment="1">
      <alignment horizontal="left"/>
    </xf>
    <xf numFmtId="0" fontId="0" fillId="0" borderId="0" xfId="0" applyAlignment="1">
      <alignment horizontal="left" wrapText="1"/>
    </xf>
    <xf numFmtId="164" fontId="14" fillId="0" borderId="0" xfId="0" applyNumberFormat="1" applyFont="1" applyAlignment="1">
      <alignment horizontal="center"/>
    </xf>
    <xf numFmtId="6" fontId="14" fillId="0" borderId="0" xfId="0" applyNumberFormat="1" applyFont="1" applyAlignment="1">
      <alignment horizontal="center"/>
    </xf>
    <xf numFmtId="38" fontId="14" fillId="0" borderId="0" xfId="0" applyNumberFormat="1" applyFont="1" applyAlignment="1">
      <alignment horizontal="center"/>
    </xf>
    <xf numFmtId="0" fontId="23" fillId="0" borderId="0" xfId="0" applyFont="1" applyAlignment="1">
      <alignment horizontal="left"/>
    </xf>
    <xf numFmtId="0" fontId="0" fillId="0" borderId="0" xfId="0" applyAlignment="1">
      <alignment horizontal="center" wrapText="1"/>
    </xf>
    <xf numFmtId="0" fontId="0" fillId="0" borderId="0" xfId="0" applyFill="1" applyBorder="1" applyAlignment="1">
      <alignment wrapText="1"/>
    </xf>
    <xf numFmtId="0" fontId="0" fillId="0" borderId="0" xfId="0" applyFill="1" applyBorder="1" applyAlignment="1">
      <alignment horizontal="center" wrapText="1"/>
    </xf>
    <xf numFmtId="166" fontId="15" fillId="0" borderId="0" xfId="0" applyNumberFormat="1" applyFont="1" applyFill="1" applyBorder="1" applyAlignment="1">
      <alignment horizontal="left"/>
    </xf>
    <xf numFmtId="0" fontId="15" fillId="0" borderId="0" xfId="0" applyFont="1" applyFill="1" applyBorder="1" applyAlignment="1">
      <alignment horizontal="center" wrapText="1"/>
    </xf>
    <xf numFmtId="0" fontId="14" fillId="0" borderId="0" xfId="0" applyFont="1" applyFill="1" applyBorder="1" applyAlignment="1">
      <alignment horizontal="center" wrapText="1"/>
    </xf>
    <xf numFmtId="166" fontId="0" fillId="0" borderId="0" xfId="0" applyNumberFormat="1"/>
    <xf numFmtId="166" fontId="14" fillId="0" borderId="16" xfId="0" applyNumberFormat="1" applyFont="1" applyBorder="1" applyAlignment="1">
      <alignment horizontal="left"/>
    </xf>
    <xf numFmtId="166" fontId="0" fillId="0" borderId="17" xfId="0" applyNumberFormat="1" applyBorder="1" applyAlignment="1">
      <alignment horizontal="left" indent="1"/>
    </xf>
    <xf numFmtId="0" fontId="0" fillId="0" borderId="17" xfId="0" applyBorder="1"/>
    <xf numFmtId="0" fontId="14" fillId="0" borderId="18" xfId="0" applyFont="1" applyBorder="1" applyAlignment="1">
      <alignment horizontal="center"/>
    </xf>
    <xf numFmtId="166" fontId="14" fillId="0" borderId="17" xfId="0" applyNumberFormat="1" applyFont="1" applyBorder="1" applyAlignment="1">
      <alignment horizontal="left"/>
    </xf>
    <xf numFmtId="6" fontId="14" fillId="0" borderId="0" xfId="0" applyNumberFormat="1" applyFont="1" applyBorder="1" applyAlignment="1">
      <alignment horizontal="center"/>
    </xf>
    <xf numFmtId="38" fontId="14" fillId="33" borderId="14" xfId="28" applyNumberFormat="1" applyFont="1" applyFill="1" applyBorder="1" applyAlignment="1" applyProtection="1">
      <alignment horizontal="center"/>
      <protection locked="0"/>
    </xf>
    <xf numFmtId="6" fontId="0" fillId="0" borderId="0" xfId="0" applyNumberFormat="1"/>
    <xf numFmtId="0" fontId="0" fillId="0" borderId="14" xfId="0" applyBorder="1" applyAlignment="1"/>
    <xf numFmtId="0" fontId="15" fillId="0" borderId="0" xfId="0" applyFont="1" applyAlignment="1"/>
    <xf numFmtId="6" fontId="14" fillId="0" borderId="6" xfId="0" applyNumberFormat="1" applyFont="1" applyBorder="1" applyAlignment="1">
      <alignment horizontal="center"/>
    </xf>
    <xf numFmtId="9" fontId="0" fillId="0" borderId="11" xfId="0" applyNumberFormat="1" applyBorder="1" applyAlignment="1">
      <alignment horizontal="center"/>
    </xf>
    <xf numFmtId="9" fontId="0" fillId="0" borderId="13" xfId="0" applyNumberFormat="1" applyBorder="1" applyAlignment="1">
      <alignment horizontal="center"/>
    </xf>
    <xf numFmtId="2" fontId="0" fillId="0" borderId="0" xfId="0" applyNumberFormat="1" applyAlignment="1">
      <alignment horizontal="center"/>
    </xf>
    <xf numFmtId="0" fontId="0" fillId="0" borderId="0" xfId="0" applyFill="1" applyAlignment="1" applyProtection="1">
      <alignment horizontal="center"/>
    </xf>
    <xf numFmtId="0" fontId="39" fillId="0" borderId="20" xfId="0" applyFont="1" applyBorder="1" applyAlignment="1">
      <alignment horizontal="center" wrapText="1"/>
    </xf>
    <xf numFmtId="0" fontId="14" fillId="34" borderId="12" xfId="0" applyFont="1" applyFill="1" applyBorder="1" applyAlignment="1" applyProtection="1">
      <alignment horizontal="center" wrapText="1"/>
      <protection locked="0"/>
    </xf>
    <xf numFmtId="0" fontId="14" fillId="34" borderId="12" xfId="0" applyFont="1" applyFill="1" applyBorder="1" applyAlignment="1" applyProtection="1">
      <alignment horizontal="center" vertical="center" wrapText="1"/>
      <protection locked="0"/>
    </xf>
    <xf numFmtId="9" fontId="14" fillId="0" borderId="20" xfId="0" applyNumberFormat="1" applyFont="1" applyFill="1" applyBorder="1" applyAlignment="1" applyProtection="1">
      <alignment horizontal="center"/>
    </xf>
    <xf numFmtId="0" fontId="14" fillId="0" borderId="0" xfId="0" applyFont="1" applyAlignment="1">
      <alignment horizontal="left"/>
    </xf>
    <xf numFmtId="2" fontId="0" fillId="0" borderId="0" xfId="0" applyNumberFormat="1" applyBorder="1" applyAlignment="1">
      <alignment horizontal="center"/>
    </xf>
    <xf numFmtId="40" fontId="0" fillId="0" borderId="0" xfId="0" applyNumberFormat="1"/>
    <xf numFmtId="40" fontId="15" fillId="0" borderId="0" xfId="0" applyNumberFormat="1" applyFont="1" applyFill="1"/>
    <xf numFmtId="40" fontId="0" fillId="0" borderId="0" xfId="0" applyNumberFormat="1" applyFill="1" applyAlignment="1">
      <alignment horizontal="center"/>
    </xf>
    <xf numFmtId="40" fontId="0" fillId="0" borderId="0" xfId="0" applyNumberFormat="1" applyAlignment="1">
      <alignment horizontal="center"/>
    </xf>
    <xf numFmtId="40" fontId="14" fillId="0" borderId="0" xfId="0" applyNumberFormat="1" applyFont="1" applyBorder="1" applyAlignment="1">
      <alignment wrapText="1"/>
    </xf>
    <xf numFmtId="40" fontId="0" fillId="0" borderId="0" xfId="0" applyNumberFormat="1" applyBorder="1" applyAlignment="1">
      <alignment horizontal="center"/>
    </xf>
    <xf numFmtId="40" fontId="15" fillId="0" borderId="0" xfId="0" applyNumberFormat="1" applyFont="1"/>
    <xf numFmtId="40" fontId="22" fillId="0" borderId="0" xfId="0" applyNumberFormat="1" applyFont="1" applyFill="1" applyBorder="1" applyAlignment="1">
      <alignment horizontal="center" wrapText="1"/>
    </xf>
    <xf numFmtId="40" fontId="15" fillId="0" borderId="0" xfId="0" applyNumberFormat="1" applyFont="1" applyBorder="1" applyAlignment="1">
      <alignment horizontal="left"/>
    </xf>
    <xf numFmtId="40" fontId="0" fillId="0" borderId="0" xfId="0" applyNumberFormat="1" applyFill="1" applyBorder="1" applyAlignment="1"/>
    <xf numFmtId="40" fontId="14" fillId="34" borderId="12" xfId="0" applyNumberFormat="1" applyFont="1" applyFill="1" applyBorder="1" applyAlignment="1" applyProtection="1">
      <alignment horizontal="center" vertical="center" wrapText="1"/>
      <protection locked="0"/>
    </xf>
    <xf numFmtId="40" fontId="14" fillId="0" borderId="0" xfId="0" applyNumberFormat="1" applyFont="1" applyBorder="1" applyAlignment="1">
      <alignment horizontal="center"/>
    </xf>
    <xf numFmtId="2" fontId="0" fillId="0" borderId="0" xfId="0" applyNumberFormat="1"/>
    <xf numFmtId="2" fontId="0" fillId="0" borderId="10" xfId="0" applyNumberFormat="1" applyBorder="1"/>
    <xf numFmtId="2" fontId="14" fillId="0" borderId="0" xfId="0" applyNumberFormat="1" applyFont="1" applyBorder="1" applyAlignment="1">
      <alignment horizontal="center"/>
    </xf>
    <xf numFmtId="2" fontId="0" fillId="0" borderId="0" xfId="0" applyNumberFormat="1" applyFill="1" applyAlignment="1">
      <alignment horizontal="center"/>
    </xf>
    <xf numFmtId="2" fontId="22" fillId="0" borderId="0" xfId="0" applyNumberFormat="1" applyFont="1" applyFill="1" applyBorder="1" applyAlignment="1">
      <alignment horizontal="center" wrapText="1"/>
    </xf>
    <xf numFmtId="2" fontId="14" fillId="34" borderId="12" xfId="0" applyNumberFormat="1" applyFont="1" applyFill="1" applyBorder="1" applyAlignment="1" applyProtection="1">
      <alignment horizontal="center" vertical="center" wrapText="1"/>
      <protection locked="0"/>
    </xf>
    <xf numFmtId="0" fontId="0" fillId="0" borderId="0" xfId="0" applyAlignment="1" applyProtection="1">
      <alignment wrapText="1"/>
      <protection locked="0"/>
    </xf>
    <xf numFmtId="0" fontId="0" fillId="0" borderId="0" xfId="0" applyFill="1" applyProtection="1">
      <protection locked="0"/>
    </xf>
    <xf numFmtId="0" fontId="14" fillId="0" borderId="0" xfId="0" applyFont="1" applyProtection="1">
      <protection locked="0"/>
    </xf>
    <xf numFmtId="0" fontId="16" fillId="0" borderId="26" xfId="40" applyFont="1" applyFill="1" applyBorder="1" applyAlignment="1">
      <alignment horizontal="left" vertical="center"/>
    </xf>
    <xf numFmtId="0" fontId="16" fillId="0" borderId="26" xfId="40" applyFont="1" applyFill="1" applyBorder="1" applyAlignment="1">
      <alignment vertical="center" wrapText="1"/>
    </xf>
    <xf numFmtId="0" fontId="19" fillId="0" borderId="29" xfId="40" applyFont="1" applyFill="1" applyBorder="1" applyAlignment="1">
      <alignment horizontal="left" vertical="center" wrapText="1"/>
    </xf>
    <xf numFmtId="1" fontId="19" fillId="0" borderId="29" xfId="40" applyNumberFormat="1" applyFont="1" applyFill="1" applyBorder="1" applyAlignment="1">
      <alignment horizontal="center" vertical="top" wrapText="1"/>
    </xf>
    <xf numFmtId="0" fontId="19" fillId="0" borderId="26" xfId="40" applyFont="1" applyFill="1" applyBorder="1" applyAlignment="1">
      <alignment vertical="center" wrapText="1"/>
    </xf>
    <xf numFmtId="0" fontId="19" fillId="0" borderId="24" xfId="40" applyFont="1" applyFill="1" applyBorder="1" applyAlignment="1">
      <alignment vertical="center" wrapText="1"/>
    </xf>
    <xf numFmtId="0" fontId="14" fillId="0" borderId="0" xfId="0" applyFont="1" applyFill="1"/>
    <xf numFmtId="166" fontId="0" fillId="0" borderId="0" xfId="0" applyNumberFormat="1" applyProtection="1"/>
    <xf numFmtId="0" fontId="14" fillId="0" borderId="0" xfId="0" applyFont="1" applyProtection="1"/>
    <xf numFmtId="0" fontId="0" fillId="35" borderId="30" xfId="0" applyFill="1" applyBorder="1"/>
    <xf numFmtId="0" fontId="0" fillId="35" borderId="31" xfId="0" applyFill="1" applyBorder="1"/>
    <xf numFmtId="0" fontId="17" fillId="0" borderId="0" xfId="0" applyFont="1" applyFill="1" applyBorder="1"/>
    <xf numFmtId="0" fontId="14" fillId="0" borderId="0" xfId="0" applyFont="1" applyBorder="1"/>
    <xf numFmtId="8" fontId="0" fillId="36" borderId="12" xfId="0" applyNumberFormat="1" applyFill="1" applyBorder="1" applyAlignment="1" applyProtection="1">
      <alignment horizontal="center"/>
      <protection locked="0"/>
    </xf>
    <xf numFmtId="6" fontId="0" fillId="36" borderId="12" xfId="0" applyNumberFormat="1" applyFill="1" applyBorder="1" applyAlignment="1" applyProtection="1">
      <alignment horizontal="center"/>
      <protection locked="0"/>
    </xf>
    <xf numFmtId="6" fontId="0" fillId="38" borderId="11" xfId="0" applyNumberFormat="1" applyFill="1" applyBorder="1" applyAlignment="1" applyProtection="1">
      <alignment horizontal="center"/>
    </xf>
    <xf numFmtId="6" fontId="0" fillId="38" borderId="13" xfId="0" applyNumberFormat="1" applyFill="1" applyBorder="1" applyAlignment="1" applyProtection="1">
      <alignment horizontal="center"/>
    </xf>
    <xf numFmtId="6" fontId="0" fillId="38" borderId="14" xfId="0" applyNumberFormat="1" applyFill="1" applyBorder="1" applyAlignment="1" applyProtection="1">
      <alignment horizontal="center"/>
    </xf>
    <xf numFmtId="6" fontId="14" fillId="38" borderId="12" xfId="0" applyNumberFormat="1" applyFont="1" applyFill="1" applyBorder="1" applyAlignment="1" applyProtection="1">
      <alignment horizontal="center"/>
    </xf>
    <xf numFmtId="6" fontId="14" fillId="38" borderId="1" xfId="0" applyNumberFormat="1" applyFont="1" applyFill="1" applyBorder="1" applyAlignment="1" applyProtection="1">
      <alignment horizontal="center"/>
    </xf>
    <xf numFmtId="6" fontId="14" fillId="38" borderId="15" xfId="0" applyNumberFormat="1" applyFont="1" applyFill="1" applyBorder="1" applyAlignment="1" applyProtection="1">
      <alignment horizontal="center"/>
    </xf>
    <xf numFmtId="6" fontId="14" fillId="38" borderId="2" xfId="0" applyNumberFormat="1" applyFont="1" applyFill="1" applyBorder="1" applyAlignment="1" applyProtection="1">
      <alignment horizontal="center"/>
    </xf>
    <xf numFmtId="38" fontId="14" fillId="38" borderId="12" xfId="0" applyNumberFormat="1" applyFont="1" applyFill="1" applyBorder="1" applyAlignment="1" applyProtection="1">
      <alignment horizontal="center"/>
    </xf>
    <xf numFmtId="8" fontId="0" fillId="36" borderId="14" xfId="0" applyNumberFormat="1" applyFill="1" applyBorder="1" applyAlignment="1" applyProtection="1">
      <alignment horizontal="center"/>
      <protection locked="0"/>
    </xf>
    <xf numFmtId="40" fontId="0" fillId="36" borderId="12" xfId="0" applyNumberFormat="1" applyFill="1" applyBorder="1" applyAlignment="1" applyProtection="1">
      <alignment horizontal="center"/>
      <protection locked="0"/>
    </xf>
    <xf numFmtId="6" fontId="0" fillId="38" borderId="22" xfId="0" applyNumberFormat="1" applyFill="1" applyBorder="1" applyAlignment="1">
      <alignment horizontal="center"/>
    </xf>
    <xf numFmtId="0" fontId="0" fillId="36" borderId="0" xfId="0" applyFill="1" applyProtection="1"/>
    <xf numFmtId="1" fontId="14" fillId="38" borderId="1" xfId="0" applyNumberFormat="1" applyFont="1" applyFill="1" applyBorder="1" applyAlignment="1" applyProtection="1">
      <alignment horizontal="center"/>
    </xf>
    <xf numFmtId="1" fontId="14" fillId="38" borderId="15" xfId="0" applyNumberFormat="1" applyFont="1" applyFill="1" applyBorder="1" applyAlignment="1" applyProtection="1">
      <alignment horizontal="center"/>
    </xf>
    <xf numFmtId="1" fontId="14" fillId="38" borderId="12" xfId="0" applyNumberFormat="1" applyFont="1" applyFill="1" applyBorder="1" applyAlignment="1" applyProtection="1">
      <alignment horizontal="center"/>
    </xf>
    <xf numFmtId="40" fontId="0" fillId="38" borderId="5" xfId="0" applyNumberFormat="1" applyFill="1" applyBorder="1" applyAlignment="1">
      <alignment horizontal="center"/>
    </xf>
    <xf numFmtId="40" fontId="0" fillId="38" borderId="9" xfId="0" applyNumberFormat="1" applyFill="1" applyBorder="1" applyAlignment="1">
      <alignment horizontal="center"/>
    </xf>
    <xf numFmtId="40" fontId="0" fillId="38" borderId="4" xfId="0" applyNumberFormat="1" applyFill="1" applyBorder="1" applyAlignment="1">
      <alignment horizontal="center"/>
    </xf>
    <xf numFmtId="0" fontId="0" fillId="36" borderId="0" xfId="0" applyFill="1" applyAlignment="1">
      <alignment horizontal="center"/>
    </xf>
    <xf numFmtId="40" fontId="0" fillId="38" borderId="11" xfId="0" applyNumberFormat="1" applyFill="1" applyBorder="1" applyAlignment="1">
      <alignment horizontal="center"/>
    </xf>
    <xf numFmtId="40" fontId="0" fillId="38" borderId="14" xfId="0" applyNumberFormat="1" applyFill="1" applyBorder="1" applyAlignment="1">
      <alignment horizontal="center"/>
    </xf>
    <xf numFmtId="2" fontId="14" fillId="38" borderId="6" xfId="0" applyNumberFormat="1" applyFont="1" applyFill="1" applyBorder="1" applyAlignment="1" applyProtection="1">
      <alignment horizontal="center"/>
    </xf>
    <xf numFmtId="2" fontId="14" fillId="38" borderId="10" xfId="0" applyNumberFormat="1" applyFont="1" applyFill="1" applyBorder="1" applyAlignment="1" applyProtection="1">
      <alignment horizontal="center"/>
    </xf>
    <xf numFmtId="40" fontId="14" fillId="38" borderId="10" xfId="0" applyNumberFormat="1" applyFont="1" applyFill="1" applyBorder="1" applyAlignment="1" applyProtection="1">
      <alignment horizontal="center"/>
    </xf>
    <xf numFmtId="2" fontId="14" fillId="38" borderId="12" xfId="0" applyNumberFormat="1" applyFont="1" applyFill="1" applyBorder="1" applyAlignment="1" applyProtection="1">
      <alignment horizontal="center"/>
    </xf>
    <xf numFmtId="2" fontId="14" fillId="38" borderId="4" xfId="0" applyNumberFormat="1" applyFont="1" applyFill="1" applyBorder="1" applyAlignment="1">
      <alignment horizontal="center"/>
    </xf>
    <xf numFmtId="38" fontId="14" fillId="38" borderId="6" xfId="0" applyNumberFormat="1" applyFont="1" applyFill="1" applyBorder="1" applyAlignment="1" applyProtection="1">
      <alignment horizontal="center"/>
    </xf>
    <xf numFmtId="38" fontId="14" fillId="38" borderId="10" xfId="0" applyNumberFormat="1" applyFont="1" applyFill="1" applyBorder="1" applyAlignment="1" applyProtection="1">
      <alignment horizontal="center"/>
    </xf>
    <xf numFmtId="40" fontId="14" fillId="38" borderId="4" xfId="0" applyNumberFormat="1" applyFont="1" applyFill="1" applyBorder="1" applyAlignment="1">
      <alignment horizontal="center"/>
    </xf>
    <xf numFmtId="6" fontId="14" fillId="38" borderId="13" xfId="0" applyNumberFormat="1" applyFont="1" applyFill="1" applyBorder="1" applyAlignment="1">
      <alignment horizontal="center"/>
    </xf>
    <xf numFmtId="6" fontId="0" fillId="36" borderId="2" xfId="0" applyNumberFormat="1" applyFill="1" applyBorder="1" applyAlignment="1" applyProtection="1">
      <alignment horizontal="center"/>
      <protection locked="0"/>
    </xf>
    <xf numFmtId="6" fontId="14" fillId="38" borderId="35" xfId="0" applyNumberFormat="1" applyFont="1" applyFill="1" applyBorder="1" applyAlignment="1">
      <alignment horizontal="center"/>
    </xf>
    <xf numFmtId="6" fontId="14" fillId="38" borderId="18" xfId="0" applyNumberFormat="1" applyFont="1" applyFill="1" applyBorder="1" applyAlignment="1">
      <alignment horizontal="center"/>
    </xf>
    <xf numFmtId="6" fontId="0" fillId="36" borderId="9" xfId="0" applyNumberFormat="1" applyFill="1" applyBorder="1" applyAlignment="1" applyProtection="1">
      <alignment horizontal="center"/>
      <protection locked="0"/>
    </xf>
    <xf numFmtId="6" fontId="0" fillId="36" borderId="11" xfId="0" applyNumberFormat="1" applyFill="1" applyBorder="1" applyAlignment="1" applyProtection="1">
      <alignment horizontal="center"/>
      <protection locked="0"/>
    </xf>
    <xf numFmtId="6" fontId="14" fillId="38" borderId="13" xfId="0" applyNumberFormat="1" applyFont="1" applyFill="1" applyBorder="1" applyAlignment="1" applyProtection="1">
      <alignment horizontal="center"/>
    </xf>
    <xf numFmtId="6" fontId="14" fillId="38" borderId="14" xfId="0" applyNumberFormat="1" applyFont="1" applyFill="1" applyBorder="1" applyAlignment="1" applyProtection="1">
      <alignment horizontal="center"/>
    </xf>
    <xf numFmtId="6" fontId="0" fillId="38" borderId="20" xfId="0" applyNumberFormat="1" applyFill="1" applyBorder="1" applyAlignment="1">
      <alignment horizontal="center"/>
    </xf>
    <xf numFmtId="6" fontId="14" fillId="38" borderId="6" xfId="0" applyNumberFormat="1" applyFont="1" applyFill="1" applyBorder="1" applyAlignment="1" applyProtection="1">
      <alignment horizontal="center"/>
    </xf>
    <xf numFmtId="6" fontId="0" fillId="38" borderId="9" xfId="0" applyNumberFormat="1" applyFill="1" applyBorder="1" applyAlignment="1" applyProtection="1">
      <alignment horizontal="center"/>
    </xf>
    <xf numFmtId="6" fontId="0" fillId="38" borderId="4" xfId="0" applyNumberFormat="1" applyFill="1" applyBorder="1" applyAlignment="1" applyProtection="1">
      <alignment horizontal="center"/>
    </xf>
    <xf numFmtId="6" fontId="0" fillId="38" borderId="23" xfId="0" applyNumberFormat="1" applyFill="1" applyBorder="1" applyAlignment="1">
      <alignment horizontal="center"/>
    </xf>
    <xf numFmtId="6" fontId="0" fillId="38" borderId="21" xfId="0" applyNumberFormat="1" applyFill="1" applyBorder="1" applyAlignment="1">
      <alignment horizontal="center"/>
    </xf>
    <xf numFmtId="6" fontId="14" fillId="38" borderId="15" xfId="0" applyNumberFormat="1" applyFont="1" applyFill="1" applyBorder="1" applyAlignment="1">
      <alignment horizontal="center"/>
    </xf>
    <xf numFmtId="6" fontId="14" fillId="38" borderId="2" xfId="0" applyNumberFormat="1" applyFont="1" applyFill="1" applyBorder="1" applyAlignment="1">
      <alignment horizontal="center"/>
    </xf>
    <xf numFmtId="6" fontId="20" fillId="38" borderId="12" xfId="40" applyNumberFormat="1" applyFont="1" applyFill="1" applyBorder="1" applyAlignment="1">
      <alignment horizontal="center" vertical="center" wrapText="1"/>
    </xf>
    <xf numFmtId="6" fontId="19" fillId="38" borderId="7" xfId="40" applyNumberFormat="1" applyFont="1" applyFill="1" applyBorder="1" applyAlignment="1">
      <alignment horizontal="center" vertical="center" wrapText="1"/>
    </xf>
    <xf numFmtId="6" fontId="19" fillId="38" borderId="3" xfId="40" applyNumberFormat="1" applyFont="1" applyFill="1" applyBorder="1" applyAlignment="1">
      <alignment horizontal="center" vertical="center" wrapText="1"/>
    </xf>
    <xf numFmtId="6" fontId="20" fillId="38" borderId="1" xfId="40" applyNumberFormat="1" applyFont="1" applyFill="1" applyBorder="1" applyAlignment="1">
      <alignment horizontal="center" vertical="center" wrapText="1"/>
    </xf>
    <xf numFmtId="6" fontId="20" fillId="38" borderId="15" xfId="40" applyNumberFormat="1" applyFont="1" applyFill="1" applyBorder="1" applyAlignment="1">
      <alignment horizontal="center" vertical="center" wrapText="1"/>
    </xf>
    <xf numFmtId="6" fontId="20" fillId="38" borderId="2" xfId="40" applyNumberFormat="1" applyFont="1" applyFill="1" applyBorder="1" applyAlignment="1">
      <alignment horizontal="center" vertical="center" wrapText="1"/>
    </xf>
    <xf numFmtId="6" fontId="20" fillId="38" borderId="15" xfId="40" applyNumberFormat="1" applyFont="1" applyFill="1" applyBorder="1" applyAlignment="1">
      <alignment horizontal="center" vertical="center"/>
    </xf>
    <xf numFmtId="6" fontId="20" fillId="38" borderId="2" xfId="40" applyNumberFormat="1" applyFont="1" applyFill="1" applyBorder="1" applyAlignment="1">
      <alignment horizontal="center" vertical="center"/>
    </xf>
    <xf numFmtId="6" fontId="19" fillId="36" borderId="15" xfId="40" applyNumberFormat="1" applyFont="1" applyFill="1" applyBorder="1" applyAlignment="1">
      <alignment horizontal="center" vertical="center" wrapText="1"/>
    </xf>
    <xf numFmtId="6" fontId="19" fillId="36" borderId="0" xfId="40" applyNumberFormat="1" applyFont="1" applyFill="1" applyBorder="1" applyAlignment="1">
      <alignment horizontal="center" vertical="center" wrapText="1"/>
    </xf>
    <xf numFmtId="0" fontId="19" fillId="36" borderId="0" xfId="40" applyFont="1" applyFill="1" applyBorder="1" applyAlignment="1">
      <alignment vertical="center" wrapText="1"/>
    </xf>
    <xf numFmtId="0" fontId="20" fillId="36" borderId="0" xfId="40" applyFont="1" applyFill="1" applyBorder="1" applyAlignment="1">
      <alignment vertical="center" wrapText="1"/>
    </xf>
    <xf numFmtId="0" fontId="19" fillId="36" borderId="26" xfId="40" applyFont="1" applyFill="1" applyBorder="1" applyAlignment="1">
      <alignment vertical="center" wrapText="1"/>
    </xf>
    <xf numFmtId="0" fontId="19" fillId="36" borderId="26" xfId="40" applyFont="1" applyFill="1" applyBorder="1" applyAlignment="1">
      <alignment vertical="center"/>
    </xf>
    <xf numFmtId="0" fontId="19" fillId="36" borderId="0" xfId="40" applyFont="1" applyFill="1" applyBorder="1" applyAlignment="1">
      <alignment vertical="center"/>
    </xf>
    <xf numFmtId="6" fontId="19" fillId="36" borderId="0" xfId="40" applyNumberFormat="1" applyFont="1" applyFill="1" applyBorder="1" applyAlignment="1">
      <alignment horizontal="center" vertical="center"/>
    </xf>
    <xf numFmtId="6" fontId="20" fillId="36" borderId="0" xfId="40" applyNumberFormat="1" applyFont="1" applyFill="1" applyBorder="1" applyAlignment="1">
      <alignment horizontal="center" vertical="center" wrapText="1"/>
    </xf>
    <xf numFmtId="0" fontId="19" fillId="36" borderId="0" xfId="40" applyFont="1" applyFill="1" applyBorder="1" applyAlignment="1">
      <alignment horizontal="center" vertical="center"/>
    </xf>
    <xf numFmtId="6" fontId="19" fillId="36" borderId="8" xfId="40" applyNumberFormat="1" applyFont="1" applyFill="1" applyBorder="1" applyAlignment="1">
      <alignment horizontal="center" vertical="center" wrapText="1"/>
    </xf>
    <xf numFmtId="6" fontId="0" fillId="36" borderId="0" xfId="0" applyNumberFormat="1" applyFill="1" applyBorder="1" applyAlignment="1" applyProtection="1">
      <alignment horizontal="center"/>
      <protection locked="0"/>
    </xf>
    <xf numFmtId="0" fontId="14" fillId="37" borderId="12" xfId="0" applyFont="1" applyFill="1" applyBorder="1" applyProtection="1"/>
    <xf numFmtId="0" fontId="14" fillId="37" borderId="30" xfId="0" applyFont="1" applyFill="1" applyBorder="1" applyProtection="1"/>
    <xf numFmtId="0" fontId="0" fillId="37" borderId="32" xfId="0" applyFill="1" applyBorder="1" applyProtection="1">
      <protection locked="0"/>
    </xf>
    <xf numFmtId="0" fontId="14" fillId="37" borderId="12" xfId="0" applyFont="1" applyFill="1" applyBorder="1" applyAlignment="1">
      <alignment horizontal="center" wrapText="1"/>
    </xf>
    <xf numFmtId="0" fontId="14" fillId="37" borderId="12" xfId="0" applyFont="1" applyFill="1" applyBorder="1" applyAlignment="1">
      <alignment horizontal="center"/>
    </xf>
    <xf numFmtId="0" fontId="14" fillId="37" borderId="15" xfId="0" applyFont="1" applyFill="1" applyBorder="1" applyAlignment="1">
      <alignment horizontal="center"/>
    </xf>
    <xf numFmtId="0" fontId="14" fillId="37" borderId="20" xfId="0" applyFont="1" applyFill="1" applyBorder="1" applyAlignment="1">
      <alignment horizontal="center"/>
    </xf>
    <xf numFmtId="0" fontId="39" fillId="37" borderId="20" xfId="0" applyFont="1" applyFill="1" applyBorder="1" applyAlignment="1">
      <alignment horizontal="center"/>
    </xf>
    <xf numFmtId="0" fontId="14" fillId="37" borderId="12" xfId="0" applyFont="1" applyFill="1" applyBorder="1" applyAlignment="1" applyProtection="1">
      <alignment horizontal="center"/>
    </xf>
    <xf numFmtId="2" fontId="14" fillId="37" borderId="12" xfId="0" applyNumberFormat="1" applyFont="1" applyFill="1" applyBorder="1" applyAlignment="1">
      <alignment horizontal="center"/>
    </xf>
    <xf numFmtId="0" fontId="14" fillId="37" borderId="12" xfId="0" applyFont="1" applyFill="1" applyBorder="1" applyAlignment="1" applyProtection="1">
      <alignment horizontal="left"/>
    </xf>
    <xf numFmtId="0" fontId="39" fillId="37" borderId="20" xfId="0" applyFont="1" applyFill="1" applyBorder="1" applyAlignment="1">
      <alignment horizontal="center" wrapText="1"/>
    </xf>
    <xf numFmtId="0" fontId="14" fillId="37" borderId="40" xfId="0" applyFont="1" applyFill="1" applyBorder="1" applyAlignment="1">
      <alignment horizontal="center" wrapText="1"/>
    </xf>
    <xf numFmtId="0" fontId="14" fillId="37" borderId="38" xfId="0" applyFont="1" applyFill="1" applyBorder="1" applyAlignment="1">
      <alignment horizontal="center" wrapText="1"/>
    </xf>
    <xf numFmtId="0" fontId="14" fillId="37" borderId="41" xfId="0" applyFont="1" applyFill="1" applyBorder="1" applyAlignment="1">
      <alignment horizontal="center" wrapText="1"/>
    </xf>
    <xf numFmtId="0" fontId="14" fillId="37" borderId="39" xfId="0" applyFont="1" applyFill="1" applyBorder="1" applyAlignment="1">
      <alignment horizontal="center" wrapText="1"/>
    </xf>
    <xf numFmtId="6" fontId="14" fillId="37" borderId="1" xfId="0" applyNumberFormat="1" applyFont="1" applyFill="1" applyBorder="1" applyAlignment="1">
      <alignment horizontal="center" wrapText="1"/>
    </xf>
    <xf numFmtId="0" fontId="14" fillId="37" borderId="2" xfId="0" applyFont="1" applyFill="1" applyBorder="1" applyAlignment="1">
      <alignment horizontal="center"/>
    </xf>
    <xf numFmtId="0" fontId="14" fillId="37" borderId="1" xfId="0" applyFont="1" applyFill="1" applyBorder="1" applyAlignment="1">
      <alignment horizontal="left"/>
    </xf>
    <xf numFmtId="0" fontId="14" fillId="37" borderId="42" xfId="0" applyFont="1" applyFill="1" applyBorder="1" applyAlignment="1" applyProtection="1">
      <alignment horizontal="left" indent="1"/>
    </xf>
    <xf numFmtId="6" fontId="14" fillId="37" borderId="12" xfId="0" applyNumberFormat="1" applyFont="1" applyFill="1" applyBorder="1" applyAlignment="1">
      <alignment horizontal="center" wrapText="1"/>
    </xf>
    <xf numFmtId="0" fontId="14" fillId="37" borderId="33" xfId="0" applyFont="1" applyFill="1" applyBorder="1" applyAlignment="1" applyProtection="1">
      <alignment horizontal="left" indent="1"/>
    </xf>
    <xf numFmtId="0" fontId="15" fillId="37" borderId="1" xfId="0" applyFont="1" applyFill="1" applyBorder="1" applyAlignment="1" applyProtection="1"/>
    <xf numFmtId="0" fontId="0" fillId="37" borderId="1" xfId="0" applyFill="1" applyBorder="1" applyAlignment="1">
      <alignment horizontal="center"/>
    </xf>
    <xf numFmtId="0" fontId="0" fillId="37" borderId="15" xfId="0" applyFill="1" applyBorder="1" applyAlignment="1">
      <alignment horizontal="center"/>
    </xf>
    <xf numFmtId="0" fontId="0" fillId="37" borderId="2" xfId="0" applyFill="1" applyBorder="1" applyAlignment="1">
      <alignment horizontal="center"/>
    </xf>
    <xf numFmtId="0" fontId="20" fillId="37" borderId="1" xfId="40" applyFont="1" applyFill="1" applyBorder="1" applyAlignment="1">
      <alignment vertical="center"/>
    </xf>
    <xf numFmtId="1" fontId="19" fillId="37" borderId="15" xfId="40" applyNumberFormat="1" applyFont="1" applyFill="1" applyBorder="1" applyAlignment="1">
      <alignment horizontal="center" vertical="center"/>
    </xf>
    <xf numFmtId="0" fontId="19" fillId="37" borderId="15" xfId="40" applyFont="1" applyFill="1" applyBorder="1" applyAlignment="1">
      <alignment vertical="center"/>
    </xf>
    <xf numFmtId="0" fontId="16" fillId="37" borderId="1" xfId="40" applyFont="1" applyFill="1" applyBorder="1" applyAlignment="1">
      <alignment horizontal="left" vertical="center" wrapText="1"/>
    </xf>
    <xf numFmtId="1" fontId="16" fillId="37" borderId="15" xfId="40" applyNumberFormat="1" applyFont="1" applyFill="1" applyBorder="1" applyAlignment="1">
      <alignment horizontal="center" vertical="center" wrapText="1"/>
    </xf>
    <xf numFmtId="0" fontId="16" fillId="37" borderId="2" xfId="40" applyFont="1" applyFill="1" applyBorder="1" applyAlignment="1">
      <alignment horizontal="left" vertical="center" wrapText="1"/>
    </xf>
    <xf numFmtId="0" fontId="16" fillId="37" borderId="15" xfId="40" applyFont="1" applyFill="1" applyBorder="1" applyAlignment="1">
      <alignment horizontal="center" vertical="center" wrapText="1"/>
    </xf>
    <xf numFmtId="0" fontId="16" fillId="37" borderId="2" xfId="40" applyFont="1" applyFill="1" applyBorder="1" applyAlignment="1">
      <alignment horizontal="center" vertical="center" wrapText="1"/>
    </xf>
    <xf numFmtId="0" fontId="0" fillId="37" borderId="31" xfId="0" applyFill="1" applyBorder="1" applyProtection="1">
      <protection locked="0"/>
    </xf>
    <xf numFmtId="0" fontId="16" fillId="37" borderId="7" xfId="40" applyFont="1" applyFill="1" applyBorder="1" applyAlignment="1">
      <alignment horizontal="left" vertical="center" wrapText="1"/>
    </xf>
    <xf numFmtId="1" fontId="16" fillId="37" borderId="8" xfId="40" applyNumberFormat="1" applyFont="1" applyFill="1" applyBorder="1" applyAlignment="1">
      <alignment horizontal="center" vertical="center" wrapText="1"/>
    </xf>
    <xf numFmtId="0" fontId="16" fillId="37" borderId="9" xfId="40" applyFont="1" applyFill="1" applyBorder="1" applyAlignment="1">
      <alignment horizontal="left" vertical="center" wrapText="1"/>
    </xf>
    <xf numFmtId="0" fontId="16" fillId="37" borderId="21" xfId="40" applyFont="1" applyFill="1" applyBorder="1" applyAlignment="1">
      <alignment horizontal="center" vertical="center" wrapText="1"/>
    </xf>
    <xf numFmtId="0" fontId="19" fillId="37" borderId="27" xfId="40" applyFont="1" applyFill="1" applyBorder="1" applyAlignment="1">
      <alignment horizontal="left" vertical="top" wrapText="1"/>
    </xf>
    <xf numFmtId="1" fontId="19" fillId="37" borderId="28" xfId="40" applyNumberFormat="1" applyFont="1" applyFill="1" applyBorder="1" applyAlignment="1">
      <alignment horizontal="center" vertical="top" wrapText="1"/>
    </xf>
    <xf numFmtId="0" fontId="19" fillId="37" borderId="10" xfId="40" applyFont="1" applyFill="1" applyBorder="1" applyAlignment="1">
      <alignment horizontal="left" vertical="top" wrapText="1"/>
    </xf>
    <xf numFmtId="6" fontId="19" fillId="37" borderId="23" xfId="40" applyNumberFormat="1" applyFont="1" applyFill="1" applyBorder="1" applyAlignment="1">
      <alignment horizontal="center" vertical="center" wrapText="1"/>
    </xf>
    <xf numFmtId="6" fontId="20" fillId="37" borderId="27" xfId="40" applyNumberFormat="1" applyFont="1" applyFill="1" applyBorder="1" applyAlignment="1">
      <alignment horizontal="center" vertical="center"/>
    </xf>
    <xf numFmtId="6" fontId="20" fillId="37" borderId="25" xfId="40" applyNumberFormat="1" applyFont="1" applyFill="1" applyBorder="1" applyAlignment="1">
      <alignment horizontal="center" vertical="center"/>
    </xf>
    <xf numFmtId="6" fontId="20" fillId="37" borderId="28" xfId="40" applyNumberFormat="1" applyFont="1" applyFill="1" applyBorder="1" applyAlignment="1">
      <alignment horizontal="center" vertical="center" wrapText="1"/>
    </xf>
    <xf numFmtId="6" fontId="20" fillId="37" borderId="25" xfId="40" applyNumberFormat="1" applyFont="1" applyFill="1" applyBorder="1" applyAlignment="1">
      <alignment horizontal="center" vertical="center" wrapText="1"/>
    </xf>
    <xf numFmtId="0" fontId="15" fillId="0" borderId="0" xfId="0" applyFont="1" applyProtection="1"/>
    <xf numFmtId="0" fontId="15" fillId="0" borderId="0" xfId="0" applyFont="1" applyFill="1" applyProtection="1"/>
    <xf numFmtId="0" fontId="17" fillId="0" borderId="0" xfId="0" applyFont="1" applyProtection="1"/>
    <xf numFmtId="0" fontId="0" fillId="0" borderId="0" xfId="0" applyAlignment="1" applyProtection="1">
      <alignment wrapText="1"/>
    </xf>
    <xf numFmtId="0" fontId="13" fillId="0" borderId="0" xfId="0" applyFont="1" applyProtection="1"/>
    <xf numFmtId="0" fontId="14" fillId="37" borderId="12" xfId="0" applyFont="1" applyFill="1" applyBorder="1" applyAlignment="1" applyProtection="1">
      <alignment horizontal="center" wrapText="1"/>
    </xf>
    <xf numFmtId="0" fontId="13" fillId="0" borderId="0" xfId="0" applyFont="1" applyFill="1" applyProtection="1"/>
    <xf numFmtId="0" fontId="21" fillId="0" borderId="0" xfId="0" applyFont="1" applyFill="1" applyProtection="1"/>
    <xf numFmtId="0" fontId="14" fillId="0" borderId="0" xfId="0" applyFont="1" applyAlignment="1" applyProtection="1">
      <alignment horizontal="center" vertical="center"/>
    </xf>
    <xf numFmtId="9" fontId="14" fillId="37" borderId="1" xfId="44" applyFont="1" applyFill="1" applyBorder="1" applyAlignment="1" applyProtection="1">
      <alignment horizontal="center"/>
    </xf>
    <xf numFmtId="9" fontId="14" fillId="37" borderId="15" xfId="44" applyFont="1" applyFill="1" applyBorder="1" applyAlignment="1" applyProtection="1">
      <alignment horizontal="center"/>
    </xf>
    <xf numFmtId="9" fontId="14" fillId="37" borderId="2" xfId="44" applyFont="1" applyFill="1" applyBorder="1" applyAlignment="1" applyProtection="1">
      <alignment horizontal="center"/>
    </xf>
    <xf numFmtId="0" fontId="14" fillId="37" borderId="20" xfId="0" applyFont="1" applyFill="1" applyBorder="1" applyAlignment="1" applyProtection="1">
      <alignment horizontal="center"/>
    </xf>
    <xf numFmtId="6" fontId="0" fillId="0" borderId="12" xfId="0" applyNumberFormat="1" applyFill="1" applyBorder="1" applyAlignment="1" applyProtection="1">
      <alignment horizontal="center"/>
      <protection locked="0"/>
    </xf>
    <xf numFmtId="0" fontId="14" fillId="37" borderId="15" xfId="0" applyFont="1" applyFill="1" applyBorder="1" applyAlignment="1">
      <alignment horizontal="center"/>
    </xf>
    <xf numFmtId="1" fontId="14" fillId="37" borderId="14" xfId="44" applyNumberFormat="1" applyFont="1" applyFill="1" applyBorder="1" applyAlignment="1" applyProtection="1">
      <alignment horizontal="center"/>
    </xf>
    <xf numFmtId="38" fontId="14" fillId="37" borderId="14" xfId="28" applyNumberFormat="1" applyFont="1" applyFill="1" applyBorder="1" applyAlignment="1" applyProtection="1">
      <alignment horizontal="center"/>
    </xf>
    <xf numFmtId="38" fontId="14" fillId="37" borderId="14" xfId="28" quotePrefix="1" applyNumberFormat="1" applyFont="1" applyFill="1" applyBorder="1" applyAlignment="1" applyProtection="1">
      <alignment horizontal="center"/>
    </xf>
    <xf numFmtId="9" fontId="14" fillId="37" borderId="12" xfId="44" applyFont="1" applyFill="1" applyBorder="1" applyAlignment="1" applyProtection="1">
      <alignment horizontal="center"/>
    </xf>
    <xf numFmtId="40" fontId="0" fillId="0" borderId="0" xfId="0" applyNumberFormat="1" applyFill="1" applyBorder="1" applyAlignment="1">
      <alignment horizontal="center"/>
    </xf>
    <xf numFmtId="2" fontId="0" fillId="38" borderId="12" xfId="0" applyNumberFormat="1" applyFont="1" applyFill="1" applyBorder="1" applyAlignment="1" applyProtection="1">
      <alignment horizontal="center"/>
    </xf>
    <xf numFmtId="0" fontId="0" fillId="0" borderId="24" xfId="0" applyBorder="1"/>
    <xf numFmtId="6" fontId="0" fillId="36" borderId="12" xfId="0" applyNumberFormat="1" applyFill="1" applyBorder="1" applyAlignment="1" applyProtection="1">
      <alignment horizontal="center"/>
      <protection locked="0"/>
    </xf>
    <xf numFmtId="8" fontId="0" fillId="0" borderId="12" xfId="0" applyNumberFormat="1" applyFill="1" applyBorder="1" applyAlignment="1" applyProtection="1">
      <alignment horizontal="center"/>
      <protection locked="0"/>
    </xf>
    <xf numFmtId="38" fontId="0" fillId="0" borderId="0" xfId="0" applyNumberFormat="1" applyFill="1" applyAlignment="1">
      <alignment horizontal="center"/>
    </xf>
    <xf numFmtId="0" fontId="0" fillId="0" borderId="0" xfId="0" applyProtection="1"/>
    <xf numFmtId="0" fontId="0" fillId="0" borderId="0" xfId="0" applyAlignment="1" applyProtection="1">
      <alignment horizontal="center"/>
    </xf>
    <xf numFmtId="0" fontId="0" fillId="0" borderId="0" xfId="0"/>
    <xf numFmtId="0" fontId="0" fillId="0" borderId="0" xfId="0" applyFill="1" applyBorder="1" applyProtection="1"/>
    <xf numFmtId="0" fontId="0" fillId="0" borderId="0" xfId="0" applyAlignment="1">
      <alignment horizontal="center"/>
    </xf>
    <xf numFmtId="0" fontId="0" fillId="0" borderId="0" xfId="0" applyFill="1"/>
    <xf numFmtId="0" fontId="0" fillId="0" borderId="0" xfId="0" applyFill="1" applyProtection="1"/>
    <xf numFmtId="0" fontId="0" fillId="0" borderId="0" xfId="0" applyFill="1" applyAlignment="1">
      <alignment horizontal="center"/>
    </xf>
    <xf numFmtId="0" fontId="0" fillId="0" borderId="0" xfId="0" applyNumberFormat="1" applyFont="1" applyFill="1" applyBorder="1" applyAlignment="1" applyProtection="1"/>
    <xf numFmtId="0" fontId="0" fillId="0" borderId="0" xfId="0" applyFill="1" applyBorder="1"/>
    <xf numFmtId="0" fontId="0" fillId="0" borderId="0" xfId="0" applyBorder="1"/>
    <xf numFmtId="40" fontId="0" fillId="38" borderId="13" xfId="0" applyNumberFormat="1" applyFill="1" applyBorder="1" applyAlignment="1">
      <alignment horizontal="center"/>
    </xf>
    <xf numFmtId="0" fontId="14" fillId="33" borderId="14" xfId="0" quotePrefix="1" applyFont="1" applyFill="1" applyBorder="1" applyAlignment="1" applyProtection="1">
      <alignment horizontal="center"/>
      <protection locked="0"/>
    </xf>
    <xf numFmtId="0" fontId="14" fillId="0" borderId="14" xfId="0" applyFont="1" applyFill="1" applyBorder="1" applyAlignment="1" applyProtection="1">
      <alignment horizontal="center"/>
    </xf>
    <xf numFmtId="164" fontId="14" fillId="38" borderId="1" xfId="0" applyNumberFormat="1" applyFont="1" applyFill="1" applyBorder="1" applyAlignment="1" applyProtection="1">
      <alignment horizontal="center"/>
    </xf>
    <xf numFmtId="164" fontId="14" fillId="38" borderId="15" xfId="0" applyNumberFormat="1" applyFont="1" applyFill="1" applyBorder="1" applyAlignment="1" applyProtection="1">
      <alignment horizontal="center"/>
    </xf>
    <xf numFmtId="164" fontId="14" fillId="38" borderId="2" xfId="0" applyNumberFormat="1" applyFont="1" applyFill="1" applyBorder="1" applyAlignment="1" applyProtection="1">
      <alignment horizontal="center"/>
    </xf>
    <xf numFmtId="0" fontId="15" fillId="0" borderId="0" xfId="0" applyFont="1" applyFill="1"/>
    <xf numFmtId="0" fontId="0" fillId="0" borderId="13" xfId="0" applyBorder="1"/>
    <xf numFmtId="0" fontId="0" fillId="0" borderId="14" xfId="0" applyBorder="1"/>
    <xf numFmtId="0" fontId="0" fillId="0" borderId="0" xfId="0"/>
    <xf numFmtId="0" fontId="0" fillId="0" borderId="0" xfId="0" applyAlignment="1">
      <alignment horizontal="center"/>
    </xf>
    <xf numFmtId="0" fontId="0" fillId="0" borderId="0" xfId="0" applyFill="1"/>
    <xf numFmtId="0" fontId="0" fillId="0" borderId="0" xfId="0" applyAlignment="1" applyProtection="1">
      <alignment horizontal="center"/>
    </xf>
    <xf numFmtId="0" fontId="0" fillId="0" borderId="0" xfId="0" applyFill="1" applyAlignment="1">
      <alignment horizontal="center"/>
    </xf>
    <xf numFmtId="0" fontId="0" fillId="0" borderId="0" xfId="0" applyFill="1" applyBorder="1"/>
    <xf numFmtId="0" fontId="0" fillId="0" borderId="0" xfId="0" applyBorder="1"/>
    <xf numFmtId="40" fontId="0" fillId="38" borderId="13" xfId="0" applyNumberFormat="1" applyFill="1" applyBorder="1" applyAlignment="1">
      <alignment horizontal="center"/>
    </xf>
    <xf numFmtId="6" fontId="14" fillId="0" borderId="0" xfId="0" applyNumberFormat="1" applyFont="1" applyFill="1" applyBorder="1" applyAlignment="1">
      <alignment horizontal="center"/>
    </xf>
    <xf numFmtId="6" fontId="14" fillId="38" borderId="20" xfId="0" applyNumberFormat="1" applyFont="1" applyFill="1" applyBorder="1" applyAlignment="1">
      <alignment horizontal="center"/>
    </xf>
    <xf numFmtId="0" fontId="0" fillId="0" borderId="0" xfId="0" applyFill="1" applyBorder="1" applyProtection="1">
      <protection locked="0"/>
    </xf>
    <xf numFmtId="0" fontId="0" fillId="0" borderId="0" xfId="0" applyAlignment="1" applyProtection="1">
      <alignment horizontal="center"/>
      <protection locked="0"/>
    </xf>
    <xf numFmtId="168" fontId="0" fillId="0" borderId="0" xfId="0" applyNumberFormat="1" applyBorder="1" applyProtection="1">
      <protection locked="0"/>
    </xf>
    <xf numFmtId="168" fontId="0" fillId="0" borderId="0" xfId="0" applyNumberFormat="1" applyFill="1" applyBorder="1" applyAlignment="1" applyProtection="1">
      <alignment horizontal="center"/>
      <protection locked="0"/>
    </xf>
    <xf numFmtId="168" fontId="0" fillId="0" borderId="0" xfId="0" applyNumberFormat="1" applyFill="1" applyBorder="1" applyAlignment="1" applyProtection="1">
      <alignment horizontal="center"/>
    </xf>
    <xf numFmtId="168" fontId="0" fillId="0" borderId="0" xfId="0" applyNumberFormat="1" applyProtection="1">
      <protection locked="0"/>
    </xf>
    <xf numFmtId="168" fontId="0" fillId="38" borderId="13" xfId="0" applyNumberFormat="1" applyFill="1" applyBorder="1" applyAlignment="1" applyProtection="1">
      <alignment horizontal="center"/>
    </xf>
    <xf numFmtId="0" fontId="0" fillId="0" borderId="13" xfId="0" applyBorder="1" applyProtection="1"/>
    <xf numFmtId="0" fontId="0" fillId="0" borderId="13" xfId="0" applyFill="1" applyBorder="1" applyProtection="1"/>
    <xf numFmtId="168" fontId="0" fillId="38" borderId="57" xfId="0" applyNumberFormat="1" applyFill="1" applyBorder="1" applyAlignment="1" applyProtection="1">
      <alignment horizontal="center"/>
    </xf>
    <xf numFmtId="0" fontId="0" fillId="0" borderId="57" xfId="0" applyBorder="1" applyProtection="1"/>
    <xf numFmtId="168" fontId="0" fillId="0" borderId="0" xfId="0" applyNumberFormat="1" applyFill="1" applyAlignment="1" applyProtection="1">
      <alignment horizontal="center"/>
    </xf>
    <xf numFmtId="168" fontId="0" fillId="38" borderId="14" xfId="0" applyNumberFormat="1" applyFill="1" applyBorder="1" applyAlignment="1" applyProtection="1">
      <alignment horizontal="center"/>
    </xf>
    <xf numFmtId="0" fontId="0" fillId="0" borderId="14" xfId="0" applyBorder="1" applyProtection="1"/>
    <xf numFmtId="168" fontId="0" fillId="0" borderId="0" xfId="0" applyNumberFormat="1" applyFill="1" applyAlignment="1" applyProtection="1">
      <alignment horizontal="center"/>
      <protection locked="0"/>
    </xf>
    <xf numFmtId="8" fontId="0" fillId="36" borderId="57" xfId="0" applyNumberFormat="1" applyFill="1" applyBorder="1" applyAlignment="1" applyProtection="1">
      <alignment horizontal="center"/>
      <protection locked="0"/>
    </xf>
    <xf numFmtId="168" fontId="0" fillId="36" borderId="57" xfId="0" applyNumberFormat="1" applyFill="1" applyBorder="1" applyAlignment="1" applyProtection="1">
      <alignment horizontal="center"/>
      <protection locked="0"/>
    </xf>
    <xf numFmtId="0" fontId="0" fillId="0" borderId="0" xfId="0" applyFont="1" applyAlignment="1" applyProtection="1">
      <alignment horizontal="center"/>
    </xf>
    <xf numFmtId="0" fontId="14" fillId="0" borderId="0" xfId="0" applyFont="1" applyFill="1" applyBorder="1" applyAlignment="1" applyProtection="1">
      <alignment horizontal="left"/>
    </xf>
    <xf numFmtId="0" fontId="0" fillId="0" borderId="0" xfId="0" applyFill="1" applyBorder="1" applyAlignment="1" applyProtection="1">
      <alignment wrapText="1"/>
    </xf>
    <xf numFmtId="168" fontId="0" fillId="0" borderId="0" xfId="0" applyNumberFormat="1" applyBorder="1" applyAlignment="1" applyProtection="1">
      <alignment wrapText="1"/>
    </xf>
    <xf numFmtId="0" fontId="0" fillId="0" borderId="0" xfId="0" applyBorder="1" applyAlignment="1" applyProtection="1">
      <alignment wrapText="1"/>
    </xf>
    <xf numFmtId="0" fontId="0" fillId="0" borderId="0" xfId="0" applyFill="1" applyBorder="1" applyAlignment="1" applyProtection="1">
      <alignment horizontal="center"/>
    </xf>
    <xf numFmtId="0" fontId="17" fillId="0" borderId="0" xfId="0" applyFont="1" applyBorder="1" applyProtection="1"/>
    <xf numFmtId="0" fontId="0" fillId="0" borderId="0" xfId="0" applyFill="1" applyBorder="1" applyAlignment="1">
      <alignment horizontal="center"/>
    </xf>
    <xf numFmtId="0" fontId="17" fillId="0" borderId="0" xfId="0" applyFont="1" applyFill="1" applyProtection="1"/>
    <xf numFmtId="0" fontId="14" fillId="37" borderId="20" xfId="0" applyFont="1" applyFill="1" applyBorder="1" applyAlignment="1">
      <alignment horizontal="center" wrapText="1"/>
    </xf>
    <xf numFmtId="6" fontId="0" fillId="38" borderId="58" xfId="0" applyNumberFormat="1" applyFill="1" applyBorder="1" applyAlignment="1" applyProtection="1">
      <alignment horizontal="center"/>
    </xf>
    <xf numFmtId="0" fontId="14" fillId="37" borderId="61" xfId="0" applyFont="1" applyFill="1" applyBorder="1" applyAlignment="1">
      <alignment horizontal="center"/>
    </xf>
    <xf numFmtId="6" fontId="0" fillId="36" borderId="60" xfId="0" applyNumberFormat="1" applyFill="1" applyBorder="1" applyAlignment="1" applyProtection="1">
      <alignment horizontal="center"/>
      <protection locked="0"/>
    </xf>
    <xf numFmtId="6" fontId="0" fillId="36" borderId="62" xfId="0" applyNumberFormat="1" applyFill="1" applyBorder="1" applyAlignment="1" applyProtection="1">
      <alignment horizontal="center"/>
      <protection locked="0"/>
    </xf>
    <xf numFmtId="9" fontId="14" fillId="33" borderId="58" xfId="44" applyFont="1" applyFill="1" applyBorder="1" applyAlignment="1" applyProtection="1">
      <alignment horizontal="center"/>
      <protection locked="0"/>
    </xf>
    <xf numFmtId="1" fontId="14" fillId="0" borderId="14" xfId="44" applyNumberFormat="1" applyFont="1" applyFill="1" applyBorder="1" applyAlignment="1" applyProtection="1">
      <alignment horizontal="center"/>
    </xf>
    <xf numFmtId="38" fontId="14" fillId="33" borderId="58" xfId="28" applyNumberFormat="1" applyFont="1" applyFill="1" applyBorder="1" applyAlignment="1" applyProtection="1">
      <alignment horizontal="center"/>
      <protection locked="0"/>
    </xf>
    <xf numFmtId="8" fontId="0" fillId="36" borderId="58" xfId="0" applyNumberFormat="1" applyFill="1" applyBorder="1" applyAlignment="1" applyProtection="1">
      <alignment horizontal="center"/>
      <protection locked="0"/>
    </xf>
    <xf numFmtId="6" fontId="0" fillId="36" borderId="58" xfId="0" applyNumberFormat="1" applyFill="1" applyBorder="1" applyAlignment="1" applyProtection="1">
      <alignment horizontal="center"/>
      <protection locked="0"/>
    </xf>
    <xf numFmtId="6" fontId="14" fillId="38" borderId="58" xfId="0" applyNumberFormat="1" applyFont="1" applyFill="1" applyBorder="1" applyAlignment="1" applyProtection="1">
      <alignment horizontal="center"/>
    </xf>
    <xf numFmtId="38" fontId="14" fillId="38" borderId="58" xfId="0" applyNumberFormat="1" applyFont="1" applyFill="1" applyBorder="1" applyAlignment="1" applyProtection="1">
      <alignment horizontal="center"/>
    </xf>
    <xf numFmtId="6" fontId="14" fillId="38" borderId="59" xfId="0" applyNumberFormat="1" applyFont="1" applyFill="1" applyBorder="1" applyAlignment="1" applyProtection="1">
      <alignment horizontal="center"/>
    </xf>
    <xf numFmtId="0" fontId="14" fillId="37" borderId="59" xfId="0" applyFont="1" applyFill="1" applyBorder="1" applyProtection="1"/>
    <xf numFmtId="38" fontId="0" fillId="36" borderId="58" xfId="0" applyNumberFormat="1" applyFill="1" applyBorder="1" applyAlignment="1" applyProtection="1">
      <alignment horizontal="center"/>
      <protection locked="0"/>
    </xf>
    <xf numFmtId="6" fontId="0" fillId="36" borderId="55" xfId="0" applyNumberFormat="1" applyFill="1" applyBorder="1" applyAlignment="1" applyProtection="1">
      <alignment horizontal="center"/>
      <protection locked="0"/>
    </xf>
    <xf numFmtId="6" fontId="0" fillId="38" borderId="57" xfId="0" applyNumberFormat="1" applyFill="1" applyBorder="1" applyAlignment="1" applyProtection="1">
      <alignment horizontal="center"/>
    </xf>
    <xf numFmtId="6" fontId="0" fillId="36" borderId="59" xfId="0" applyNumberFormat="1" applyFill="1" applyBorder="1" applyAlignment="1" applyProtection="1">
      <alignment horizontal="center"/>
      <protection locked="0"/>
    </xf>
    <xf numFmtId="0" fontId="0" fillId="0" borderId="57" xfId="0" applyBorder="1"/>
    <xf numFmtId="6" fontId="14" fillId="37" borderId="59" xfId="0" applyNumberFormat="1" applyFont="1" applyFill="1" applyBorder="1" applyAlignment="1">
      <alignment horizontal="center" wrapText="1"/>
    </xf>
    <xf numFmtId="0" fontId="14" fillId="37" borderId="60" xfId="0" applyFont="1" applyFill="1" applyBorder="1" applyAlignment="1">
      <alignment horizontal="center"/>
    </xf>
    <xf numFmtId="0" fontId="14" fillId="37" borderId="61" xfId="0" applyFont="1" applyFill="1" applyBorder="1" applyAlignment="1">
      <alignment horizontal="left"/>
    </xf>
    <xf numFmtId="0" fontId="14" fillId="37" borderId="59" xfId="0" applyFont="1" applyFill="1" applyBorder="1" applyAlignment="1">
      <alignment horizontal="left"/>
    </xf>
    <xf numFmtId="0" fontId="14" fillId="37" borderId="59" xfId="0" applyFont="1" applyFill="1" applyBorder="1" applyAlignment="1">
      <alignment horizontal="left" indent="3"/>
    </xf>
    <xf numFmtId="166" fontId="14" fillId="0" borderId="0" xfId="0" applyNumberFormat="1" applyFont="1" applyFill="1" applyAlignment="1">
      <alignment horizontal="center"/>
    </xf>
    <xf numFmtId="167" fontId="0" fillId="0" borderId="0" xfId="0" applyNumberFormat="1" applyFill="1" applyAlignment="1">
      <alignment horizontal="center"/>
    </xf>
    <xf numFmtId="166" fontId="0" fillId="0" borderId="0" xfId="0" applyNumberFormat="1" applyFill="1"/>
    <xf numFmtId="166" fontId="0" fillId="0" borderId="0" xfId="0" applyNumberFormat="1" applyFill="1" applyAlignment="1">
      <alignment horizontal="center"/>
    </xf>
    <xf numFmtId="8" fontId="0" fillId="0" borderId="1" xfId="0" applyNumberFormat="1" applyFill="1" applyBorder="1" applyAlignment="1" applyProtection="1">
      <alignment horizontal="center"/>
      <protection locked="0"/>
    </xf>
    <xf numFmtId="8" fontId="0" fillId="0" borderId="57" xfId="0" applyNumberFormat="1" applyFill="1" applyBorder="1" applyAlignment="1" applyProtection="1">
      <alignment horizontal="center"/>
      <protection locked="0"/>
    </xf>
    <xf numFmtId="8" fontId="0" fillId="0" borderId="55" xfId="0" applyNumberFormat="1" applyFill="1" applyBorder="1" applyAlignment="1" applyProtection="1">
      <alignment horizontal="center"/>
      <protection locked="0"/>
    </xf>
    <xf numFmtId="2" fontId="0" fillId="0" borderId="0" xfId="0" applyNumberFormat="1" applyFill="1" applyBorder="1" applyAlignment="1" applyProtection="1">
      <alignment horizontal="center"/>
      <protection locked="0"/>
    </xf>
    <xf numFmtId="0" fontId="14" fillId="0" borderId="0" xfId="0" applyFont="1" applyFill="1" applyAlignment="1">
      <alignment horizontal="center" vertical="center"/>
    </xf>
    <xf numFmtId="0" fontId="14" fillId="37" borderId="15" xfId="0" applyFont="1" applyFill="1" applyBorder="1" applyAlignment="1">
      <alignment horizontal="center"/>
    </xf>
    <xf numFmtId="0" fontId="14" fillId="37" borderId="2" xfId="0" applyFont="1" applyFill="1" applyBorder="1" applyAlignment="1">
      <alignment horizontal="center"/>
    </xf>
    <xf numFmtId="0" fontId="14" fillId="37" borderId="38" xfId="0" applyFont="1" applyFill="1" applyBorder="1" applyAlignment="1">
      <alignment horizontal="center" wrapText="1"/>
    </xf>
    <xf numFmtId="6" fontId="0" fillId="0" borderId="2" xfId="0" applyNumberFormat="1" applyFill="1" applyBorder="1" applyAlignment="1" applyProtection="1">
      <alignment horizontal="center"/>
      <protection locked="0"/>
    </xf>
    <xf numFmtId="6" fontId="0" fillId="0" borderId="0" xfId="0" applyNumberFormat="1" applyFill="1"/>
    <xf numFmtId="6" fontId="14" fillId="0" borderId="0" xfId="0" applyNumberFormat="1" applyFont="1" applyFill="1" applyAlignment="1">
      <alignment horizontal="center"/>
    </xf>
    <xf numFmtId="6" fontId="0" fillId="0" borderId="11" xfId="0" applyNumberFormat="1" applyFill="1" applyBorder="1" applyAlignment="1" applyProtection="1">
      <alignment horizontal="center"/>
      <protection locked="0"/>
    </xf>
    <xf numFmtId="6" fontId="14" fillId="0" borderId="6" xfId="0" applyNumberFormat="1" applyFont="1" applyFill="1" applyBorder="1" applyAlignment="1">
      <alignment horizontal="center"/>
    </xf>
    <xf numFmtId="6" fontId="0" fillId="36" borderId="66" xfId="0" applyNumberFormat="1" applyFill="1" applyBorder="1" applyAlignment="1" applyProtection="1">
      <alignment horizontal="center"/>
      <protection locked="0"/>
    </xf>
    <xf numFmtId="0" fontId="14" fillId="37" borderId="15" xfId="0" applyFont="1" applyFill="1" applyBorder="1" applyAlignment="1">
      <alignment horizontal="center"/>
    </xf>
    <xf numFmtId="6" fontId="0" fillId="39" borderId="12" xfId="0" applyNumberFormat="1" applyFill="1" applyBorder="1" applyAlignment="1" applyProtection="1">
      <alignment horizontal="center"/>
    </xf>
    <xf numFmtId="0" fontId="0" fillId="39" borderId="0" xfId="0" applyFill="1"/>
    <xf numFmtId="38" fontId="0" fillId="36" borderId="66" xfId="0" applyNumberFormat="1" applyFill="1" applyBorder="1" applyAlignment="1" applyProtection="1">
      <alignment horizontal="center"/>
      <protection locked="0"/>
    </xf>
    <xf numFmtId="168" fontId="14" fillId="38" borderId="58" xfId="0" applyNumberFormat="1" applyFont="1" applyFill="1" applyBorder="1" applyAlignment="1" applyProtection="1">
      <alignment horizontal="center"/>
    </xf>
    <xf numFmtId="168" fontId="0" fillId="36" borderId="58" xfId="0" applyNumberFormat="1" applyFill="1" applyBorder="1" applyAlignment="1" applyProtection="1">
      <alignment horizontal="center"/>
      <protection locked="0"/>
    </xf>
    <xf numFmtId="0" fontId="14" fillId="37" borderId="58" xfId="0" applyFont="1" applyFill="1" applyBorder="1" applyProtection="1"/>
    <xf numFmtId="168" fontId="14" fillId="38" borderId="60" xfId="0" applyNumberFormat="1" applyFont="1" applyFill="1" applyBorder="1" applyAlignment="1" applyProtection="1">
      <alignment horizontal="center"/>
    </xf>
    <xf numFmtId="168" fontId="14" fillId="38" borderId="61" xfId="0" applyNumberFormat="1" applyFont="1" applyFill="1" applyBorder="1" applyAlignment="1" applyProtection="1">
      <alignment horizontal="center"/>
    </xf>
    <xf numFmtId="9" fontId="14" fillId="38" borderId="58" xfId="44" applyFont="1" applyFill="1" applyBorder="1" applyAlignment="1" applyProtection="1">
      <alignment horizontal="center" wrapText="1"/>
    </xf>
    <xf numFmtId="0" fontId="14" fillId="0" borderId="23" xfId="0" applyFont="1" applyFill="1" applyBorder="1" applyAlignment="1">
      <alignment horizontal="center" vertical="center" wrapText="1"/>
    </xf>
    <xf numFmtId="8" fontId="0" fillId="0" borderId="14" xfId="0" applyNumberFormat="1" applyFill="1" applyBorder="1" applyAlignment="1" applyProtection="1">
      <alignment horizontal="center"/>
      <protection locked="0"/>
    </xf>
    <xf numFmtId="38" fontId="0" fillId="0" borderId="0" xfId="0" applyNumberFormat="1" applyFill="1"/>
    <xf numFmtId="0" fontId="14" fillId="37" borderId="14" xfId="0" applyFont="1" applyFill="1" applyBorder="1" applyAlignment="1">
      <alignment horizontal="center" vertical="center" wrapText="1"/>
    </xf>
    <xf numFmtId="38" fontId="0" fillId="0" borderId="66" xfId="0" applyNumberFormat="1" applyFill="1" applyBorder="1" applyAlignment="1" applyProtection="1">
      <alignment horizontal="center"/>
      <protection locked="0"/>
    </xf>
    <xf numFmtId="1" fontId="14" fillId="38" borderId="66" xfId="0" applyNumberFormat="1" applyFont="1" applyFill="1" applyBorder="1" applyAlignment="1">
      <alignment horizontal="center"/>
    </xf>
    <xf numFmtId="6" fontId="14" fillId="38" borderId="66" xfId="0" applyNumberFormat="1" applyFont="1" applyFill="1" applyBorder="1" applyAlignment="1">
      <alignment horizontal="center"/>
    </xf>
    <xf numFmtId="164" fontId="14" fillId="38" borderId="69" xfId="0" applyNumberFormat="1" applyFont="1" applyFill="1" applyBorder="1" applyAlignment="1">
      <alignment horizontal="center"/>
    </xf>
    <xf numFmtId="164" fontId="14" fillId="38" borderId="70" xfId="0" applyNumberFormat="1" applyFont="1" applyFill="1" applyBorder="1" applyAlignment="1">
      <alignment horizontal="center"/>
    </xf>
    <xf numFmtId="8" fontId="0" fillId="0" borderId="66" xfId="0" applyNumberFormat="1" applyFill="1" applyBorder="1" applyAlignment="1" applyProtection="1">
      <alignment horizontal="center"/>
      <protection locked="0"/>
    </xf>
    <xf numFmtId="8" fontId="0" fillId="36" borderId="70" xfId="0" applyNumberFormat="1" applyFill="1" applyBorder="1" applyAlignment="1" applyProtection="1">
      <alignment horizontal="center"/>
      <protection locked="0"/>
    </xf>
    <xf numFmtId="8" fontId="0" fillId="36" borderId="66" xfId="0" applyNumberFormat="1" applyFill="1" applyBorder="1" applyAlignment="1" applyProtection="1">
      <alignment horizontal="center"/>
      <protection locked="0"/>
    </xf>
    <xf numFmtId="6" fontId="14" fillId="38" borderId="68" xfId="0" applyNumberFormat="1" applyFont="1" applyFill="1" applyBorder="1" applyAlignment="1">
      <alignment horizontal="center"/>
    </xf>
    <xf numFmtId="0" fontId="14" fillId="0" borderId="69" xfId="0" applyFont="1" applyBorder="1" applyAlignment="1">
      <alignment horizontal="center" vertical="center" wrapText="1"/>
    </xf>
    <xf numFmtId="0" fontId="14" fillId="0" borderId="69" xfId="0" applyFont="1" applyBorder="1" applyAlignment="1">
      <alignment horizontal="center" vertical="center"/>
    </xf>
    <xf numFmtId="0" fontId="14" fillId="0" borderId="70" xfId="0" applyFont="1" applyFill="1" applyBorder="1" applyAlignment="1">
      <alignment horizontal="center" vertical="center" wrapText="1"/>
    </xf>
    <xf numFmtId="0" fontId="14" fillId="0" borderId="70" xfId="0" applyFont="1" applyBorder="1" applyAlignment="1">
      <alignment horizontal="center" vertical="center"/>
    </xf>
    <xf numFmtId="0" fontId="14" fillId="37" borderId="66" xfId="0" applyFont="1" applyFill="1" applyBorder="1" applyAlignment="1">
      <alignment horizontal="center" vertical="center" wrapText="1"/>
    </xf>
    <xf numFmtId="0" fontId="14" fillId="0" borderId="71" xfId="0" applyFont="1" applyBorder="1" applyAlignment="1">
      <alignment horizontal="center" vertical="center" wrapText="1"/>
    </xf>
    <xf numFmtId="0" fontId="14" fillId="0" borderId="70" xfId="0" applyFont="1" applyBorder="1" applyAlignment="1">
      <alignment horizontal="center" vertical="center" wrapText="1"/>
    </xf>
    <xf numFmtId="0" fontId="14" fillId="0" borderId="69" xfId="0" applyFont="1" applyFill="1" applyBorder="1" applyAlignment="1">
      <alignment horizontal="center" vertical="center"/>
    </xf>
    <xf numFmtId="9" fontId="14" fillId="0" borderId="71" xfId="44" applyFont="1" applyBorder="1" applyAlignment="1">
      <alignment horizontal="center" vertical="center" wrapText="1"/>
    </xf>
    <xf numFmtId="9" fontId="14" fillId="0" borderId="69" xfId="44" applyFont="1" applyBorder="1" applyAlignment="1">
      <alignment horizontal="center" vertical="center" wrapText="1"/>
    </xf>
    <xf numFmtId="9" fontId="14" fillId="0" borderId="69" xfId="44" applyFont="1" applyBorder="1" applyAlignment="1">
      <alignment horizontal="center" vertical="center"/>
    </xf>
    <xf numFmtId="9" fontId="14" fillId="0" borderId="70" xfId="44" applyFont="1" applyBorder="1" applyAlignment="1">
      <alignment horizontal="center" vertical="center"/>
    </xf>
    <xf numFmtId="0" fontId="14" fillId="37" borderId="68" xfId="0" applyFont="1" applyFill="1" applyBorder="1" applyAlignment="1">
      <alignment horizontal="center"/>
    </xf>
    <xf numFmtId="0" fontId="14" fillId="37" borderId="62" xfId="0" applyFont="1" applyFill="1" applyBorder="1" applyAlignment="1">
      <alignment horizontal="center"/>
    </xf>
    <xf numFmtId="0" fontId="14" fillId="0" borderId="65" xfId="0" applyFont="1" applyFill="1" applyBorder="1" applyAlignment="1">
      <alignment horizontal="center" wrapText="1"/>
    </xf>
    <xf numFmtId="0" fontId="14" fillId="0" borderId="68" xfId="0" applyFont="1" applyBorder="1" applyAlignment="1">
      <alignment horizontal="center"/>
    </xf>
    <xf numFmtId="0" fontId="14" fillId="37" borderId="66" xfId="0" applyFont="1" applyFill="1" applyBorder="1" applyAlignment="1">
      <alignment horizontal="center" wrapText="1"/>
    </xf>
    <xf numFmtId="0" fontId="14" fillId="0" borderId="69" xfId="0" applyFont="1" applyBorder="1" applyAlignment="1">
      <alignment horizontal="center"/>
    </xf>
    <xf numFmtId="0" fontId="14" fillId="0" borderId="69" xfId="0" applyFont="1" applyBorder="1" applyAlignment="1">
      <alignment horizontal="center" wrapText="1"/>
    </xf>
    <xf numFmtId="0" fontId="14" fillId="0" borderId="70" xfId="0" applyFont="1" applyBorder="1" applyAlignment="1">
      <alignment horizontal="center" wrapText="1"/>
    </xf>
    <xf numFmtId="0" fontId="14" fillId="0" borderId="70" xfId="0" applyFont="1" applyBorder="1" applyAlignment="1">
      <alignment horizontal="center"/>
    </xf>
    <xf numFmtId="38" fontId="14" fillId="0" borderId="0" xfId="0" applyNumberFormat="1" applyFont="1" applyFill="1" applyAlignment="1">
      <alignment horizontal="center"/>
    </xf>
    <xf numFmtId="164" fontId="14" fillId="0" borderId="0" xfId="0" applyNumberFormat="1" applyFont="1" applyFill="1" applyAlignment="1">
      <alignment horizontal="center"/>
    </xf>
    <xf numFmtId="6" fontId="39" fillId="0" borderId="20" xfId="0" applyNumberFormat="1" applyFont="1" applyBorder="1" applyAlignment="1">
      <alignment horizontal="center"/>
    </xf>
    <xf numFmtId="164" fontId="14" fillId="0" borderId="69" xfId="0" applyNumberFormat="1" applyFont="1" applyFill="1" applyBorder="1" applyAlignment="1">
      <alignment horizontal="center"/>
    </xf>
    <xf numFmtId="164" fontId="14" fillId="0" borderId="70" xfId="0" applyNumberFormat="1" applyFont="1" applyFill="1" applyBorder="1" applyAlignment="1">
      <alignment horizontal="center"/>
    </xf>
    <xf numFmtId="9" fontId="14" fillId="33" borderId="58" xfId="0" quotePrefix="1" applyNumberFormat="1" applyFont="1" applyFill="1" applyBorder="1" applyAlignment="1" applyProtection="1">
      <alignment horizontal="center" wrapText="1"/>
      <protection locked="0"/>
    </xf>
    <xf numFmtId="9" fontId="14" fillId="33" borderId="58" xfId="44" quotePrefix="1" applyFont="1" applyFill="1" applyBorder="1" applyAlignment="1" applyProtection="1">
      <alignment horizontal="center" wrapText="1"/>
      <protection locked="0"/>
    </xf>
    <xf numFmtId="0" fontId="14" fillId="34" borderId="58" xfId="0" applyFont="1" applyFill="1" applyBorder="1" applyAlignment="1" applyProtection="1">
      <alignment horizontal="center" wrapText="1"/>
      <protection locked="0"/>
    </xf>
    <xf numFmtId="9" fontId="14" fillId="33" borderId="20" xfId="0" applyNumberFormat="1" applyFont="1" applyFill="1" applyBorder="1" applyAlignment="1" applyProtection="1">
      <alignment horizontal="center"/>
      <protection locked="0"/>
    </xf>
    <xf numFmtId="9" fontId="14" fillId="37" borderId="11" xfId="44" applyFont="1" applyFill="1" applyBorder="1" applyAlignment="1" applyProtection="1">
      <alignment horizontal="center"/>
    </xf>
    <xf numFmtId="0" fontId="0" fillId="33" borderId="66" xfId="0" applyFill="1" applyBorder="1" applyAlignment="1" applyProtection="1">
      <alignment horizontal="center"/>
      <protection locked="0"/>
    </xf>
    <xf numFmtId="0" fontId="0" fillId="0" borderId="28" xfId="0" applyBorder="1" applyAlignment="1">
      <alignment horizontal="center"/>
    </xf>
    <xf numFmtId="0" fontId="0" fillId="0" borderId="27" xfId="0" applyBorder="1"/>
    <xf numFmtId="6" fontId="0" fillId="39" borderId="12" xfId="0" applyNumberFormat="1" applyFill="1" applyBorder="1" applyAlignment="1" applyProtection="1">
      <alignment horizontal="center"/>
      <protection locked="0"/>
    </xf>
    <xf numFmtId="9" fontId="0" fillId="0" borderId="27" xfId="0" applyNumberFormat="1" applyBorder="1" applyAlignment="1">
      <alignment horizontal="center"/>
    </xf>
    <xf numFmtId="0" fontId="14" fillId="37" borderId="14" xfId="0" applyFont="1" applyFill="1" applyBorder="1" applyAlignment="1">
      <alignment horizontal="center"/>
    </xf>
    <xf numFmtId="0" fontId="0" fillId="37" borderId="6" xfId="0" applyFill="1" applyBorder="1" applyAlignment="1">
      <alignment horizontal="center"/>
    </xf>
    <xf numFmtId="0" fontId="0" fillId="37" borderId="10" xfId="0" applyFill="1" applyBorder="1" applyAlignment="1">
      <alignment horizontal="center"/>
    </xf>
    <xf numFmtId="0" fontId="0" fillId="37" borderId="5" xfId="0" applyFill="1" applyBorder="1" applyAlignment="1">
      <alignment horizontal="center"/>
    </xf>
    <xf numFmtId="0" fontId="0" fillId="36" borderId="0" xfId="0" applyFill="1" applyBorder="1" applyAlignment="1">
      <alignment horizontal="center" wrapText="1"/>
    </xf>
    <xf numFmtId="0" fontId="18" fillId="36" borderId="0" xfId="0" applyFont="1" applyFill="1" applyBorder="1"/>
    <xf numFmtId="0" fontId="41" fillId="36" borderId="0" xfId="0" applyFont="1" applyFill="1" applyBorder="1" applyAlignment="1">
      <alignment horizontal="left"/>
    </xf>
    <xf numFmtId="0" fontId="0" fillId="36" borderId="0" xfId="0" applyFill="1" applyBorder="1"/>
    <xf numFmtId="0" fontId="17" fillId="37" borderId="1" xfId="0" applyFont="1" applyFill="1" applyBorder="1" applyAlignment="1"/>
    <xf numFmtId="0" fontId="0" fillId="0" borderId="73" xfId="0" applyBorder="1" applyAlignment="1">
      <alignment horizontal="left" indent="1"/>
    </xf>
    <xf numFmtId="0" fontId="0" fillId="0" borderId="74" xfId="0" applyBorder="1" applyAlignment="1">
      <alignment horizontal="left" indent="1"/>
    </xf>
    <xf numFmtId="0" fontId="0" fillId="0" borderId="75" xfId="0" applyBorder="1" applyAlignment="1">
      <alignment horizontal="left" indent="1"/>
    </xf>
    <xf numFmtId="6" fontId="14" fillId="36" borderId="36" xfId="0" applyNumberFormat="1" applyFont="1" applyFill="1" applyBorder="1" applyAlignment="1">
      <alignment horizontal="center"/>
    </xf>
    <xf numFmtId="6" fontId="14" fillId="36" borderId="35" xfId="0" applyNumberFormat="1" applyFont="1" applyFill="1" applyBorder="1" applyAlignment="1">
      <alignment horizontal="center"/>
    </xf>
    <xf numFmtId="6" fontId="14" fillId="36" borderId="37" xfId="0" applyNumberFormat="1" applyFont="1" applyFill="1" applyBorder="1" applyAlignment="1">
      <alignment horizontal="center"/>
    </xf>
    <xf numFmtId="6" fontId="0" fillId="36" borderId="13" xfId="0" applyNumberFormat="1" applyFill="1" applyBorder="1" applyAlignment="1" applyProtection="1">
      <alignment horizontal="center"/>
    </xf>
    <xf numFmtId="0" fontId="0" fillId="36" borderId="0" xfId="0" applyFill="1"/>
    <xf numFmtId="6" fontId="0" fillId="36" borderId="11" xfId="0" applyNumberFormat="1" applyFill="1" applyBorder="1" applyAlignment="1" applyProtection="1">
      <alignment horizontal="center"/>
    </xf>
    <xf numFmtId="166" fontId="0" fillId="36" borderId="0" xfId="0" applyNumberFormat="1" applyFill="1"/>
    <xf numFmtId="6" fontId="0" fillId="36" borderId="14" xfId="0" applyNumberFormat="1" applyFill="1" applyBorder="1" applyAlignment="1" applyProtection="1">
      <alignment horizontal="center"/>
    </xf>
    <xf numFmtId="6" fontId="14" fillId="36" borderId="12" xfId="0" applyNumberFormat="1" applyFont="1" applyFill="1" applyBorder="1" applyAlignment="1" applyProtection="1">
      <alignment horizontal="center"/>
    </xf>
    <xf numFmtId="166" fontId="0" fillId="36" borderId="0" xfId="0" applyNumberFormat="1" applyFill="1" applyProtection="1"/>
    <xf numFmtId="6" fontId="14" fillId="36" borderId="13" xfId="0" applyNumberFormat="1" applyFont="1" applyFill="1" applyBorder="1" applyAlignment="1" applyProtection="1">
      <alignment horizontal="center"/>
    </xf>
    <xf numFmtId="6" fontId="14" fillId="36" borderId="14" xfId="0" applyNumberFormat="1" applyFont="1" applyFill="1" applyBorder="1" applyAlignment="1" applyProtection="1">
      <alignment horizontal="center"/>
    </xf>
    <xf numFmtId="40" fontId="14" fillId="34" borderId="66" xfId="0" applyNumberFormat="1" applyFont="1" applyFill="1" applyBorder="1" applyAlignment="1" applyProtection="1">
      <alignment horizontal="center" vertical="center" wrapText="1"/>
      <protection locked="0"/>
    </xf>
    <xf numFmtId="9" fontId="14" fillId="37" borderId="58" xfId="0" quotePrefix="1" applyNumberFormat="1" applyFont="1" applyFill="1" applyBorder="1" applyAlignment="1" applyProtection="1">
      <alignment horizontal="center" wrapText="1"/>
      <protection locked="0"/>
    </xf>
    <xf numFmtId="0" fontId="0" fillId="37" borderId="0" xfId="0" applyFill="1" applyProtection="1">
      <protection locked="0"/>
    </xf>
    <xf numFmtId="0" fontId="0" fillId="0" borderId="75" xfId="0" applyFill="1" applyBorder="1" applyAlignment="1">
      <alignment horizontal="left" indent="1"/>
    </xf>
    <xf numFmtId="6" fontId="0" fillId="0" borderId="14" xfId="0" applyNumberFormat="1" applyFill="1" applyBorder="1" applyAlignment="1" applyProtection="1">
      <alignment horizontal="center"/>
    </xf>
    <xf numFmtId="0" fontId="18" fillId="0" borderId="0" xfId="0" applyFont="1" applyAlignment="1">
      <alignment wrapText="1"/>
    </xf>
    <xf numFmtId="0" fontId="0" fillId="0" borderId="21" xfId="0" applyBorder="1" applyAlignment="1">
      <alignment vertical="center"/>
    </xf>
    <xf numFmtId="0" fontId="0" fillId="0" borderId="21" xfId="0" applyBorder="1" applyAlignment="1">
      <alignment horizontal="center" vertical="center"/>
    </xf>
    <xf numFmtId="0" fontId="39" fillId="0" borderId="23" xfId="0" applyFont="1" applyBorder="1" applyAlignment="1">
      <alignment horizontal="center" vertical="center"/>
    </xf>
    <xf numFmtId="0" fontId="39" fillId="0" borderId="20" xfId="0" applyFont="1" applyBorder="1" applyAlignment="1">
      <alignment horizontal="center" vertical="center" wrapText="1"/>
    </xf>
    <xf numFmtId="0" fontId="0" fillId="0" borderId="28" xfId="0" applyBorder="1"/>
    <xf numFmtId="166" fontId="0" fillId="0" borderId="0" xfId="0" applyNumberFormat="1" applyFill="1" applyProtection="1"/>
    <xf numFmtId="0" fontId="14" fillId="37" borderId="15" xfId="0" applyFont="1" applyFill="1" applyBorder="1" applyAlignment="1">
      <alignment horizontal="center"/>
    </xf>
    <xf numFmtId="0" fontId="14" fillId="37" borderId="2" xfId="0" applyFont="1" applyFill="1" applyBorder="1" applyAlignment="1">
      <alignment horizontal="center"/>
    </xf>
    <xf numFmtId="10" fontId="0" fillId="36" borderId="58" xfId="0" applyNumberFormat="1" applyFill="1" applyBorder="1" applyAlignment="1" applyProtection="1">
      <alignment horizontal="center"/>
      <protection locked="0"/>
    </xf>
    <xf numFmtId="10" fontId="0" fillId="36" borderId="12" xfId="0" applyNumberFormat="1" applyFill="1" applyBorder="1" applyAlignment="1" applyProtection="1">
      <alignment horizontal="center"/>
      <protection locked="0"/>
    </xf>
    <xf numFmtId="10" fontId="0" fillId="36" borderId="66" xfId="0" applyNumberFormat="1" applyFill="1" applyBorder="1" applyAlignment="1" applyProtection="1">
      <alignment horizontal="center"/>
      <protection locked="0"/>
    </xf>
    <xf numFmtId="40" fontId="0" fillId="0" borderId="66" xfId="0" applyNumberFormat="1" applyFill="1" applyBorder="1" applyAlignment="1" applyProtection="1">
      <alignment horizontal="center"/>
      <protection locked="0"/>
    </xf>
    <xf numFmtId="0" fontId="0" fillId="0" borderId="0" xfId="0"/>
    <xf numFmtId="8" fontId="0" fillId="36" borderId="66" xfId="0" applyNumberFormat="1" applyFill="1" applyBorder="1" applyAlignment="1" applyProtection="1">
      <alignment horizontal="center"/>
      <protection locked="0"/>
    </xf>
    <xf numFmtId="6" fontId="0" fillId="38" borderId="22" xfId="0" applyNumberFormat="1" applyFill="1" applyBorder="1" applyAlignment="1">
      <alignment horizontal="center"/>
    </xf>
    <xf numFmtId="0" fontId="0" fillId="0" borderId="0" xfId="0"/>
    <xf numFmtId="8" fontId="0" fillId="36" borderId="66" xfId="0" applyNumberFormat="1" applyFill="1" applyBorder="1" applyAlignment="1" applyProtection="1">
      <alignment horizontal="center"/>
      <protection locked="0"/>
    </xf>
    <xf numFmtId="6" fontId="0" fillId="38" borderId="22" xfId="0" applyNumberFormat="1" applyFill="1" applyBorder="1" applyAlignment="1">
      <alignment horizontal="center"/>
    </xf>
    <xf numFmtId="0" fontId="0" fillId="33" borderId="66" xfId="0" applyFill="1" applyBorder="1" applyAlignment="1" applyProtection="1">
      <alignment horizontal="center"/>
      <protection locked="0"/>
    </xf>
    <xf numFmtId="6" fontId="0" fillId="36" borderId="71" xfId="0" applyNumberFormat="1" applyFill="1" applyBorder="1" applyAlignment="1" applyProtection="1">
      <alignment horizontal="center"/>
      <protection locked="0"/>
    </xf>
    <xf numFmtId="0" fontId="19" fillId="0" borderId="63" xfId="40" applyFont="1" applyFill="1" applyBorder="1" applyAlignment="1">
      <alignment horizontal="left" vertical="top" wrapText="1"/>
    </xf>
    <xf numFmtId="6" fontId="19" fillId="36" borderId="63" xfId="40" applyNumberFormat="1" applyFont="1" applyFill="1" applyBorder="1" applyAlignment="1">
      <alignment horizontal="center" vertical="center" wrapText="1"/>
    </xf>
    <xf numFmtId="0" fontId="19" fillId="0" borderId="15" xfId="40" applyFont="1" applyFill="1" applyBorder="1" applyAlignment="1">
      <alignment horizontal="left" vertical="center" wrapText="1"/>
    </xf>
    <xf numFmtId="1" fontId="19" fillId="0" borderId="15" xfId="40" applyNumberFormat="1" applyFont="1" applyFill="1" applyBorder="1" applyAlignment="1">
      <alignment horizontal="center" vertical="top" wrapText="1"/>
    </xf>
    <xf numFmtId="0" fontId="19" fillId="0" borderId="1" xfId="40" applyFont="1" applyFill="1" applyBorder="1" applyAlignment="1">
      <alignment horizontal="left" vertical="center" wrapText="1"/>
    </xf>
    <xf numFmtId="0" fontId="0" fillId="0" borderId="0" xfId="0"/>
    <xf numFmtId="1" fontId="19" fillId="0" borderId="0" xfId="40" applyNumberFormat="1" applyFont="1" applyFill="1" applyBorder="1" applyAlignment="1">
      <alignment horizontal="center" vertical="top" wrapText="1"/>
    </xf>
    <xf numFmtId="0" fontId="19" fillId="0" borderId="3" xfId="40" applyFont="1" applyFill="1" applyBorder="1" applyAlignment="1">
      <alignment horizontal="left" vertical="center" wrapText="1"/>
    </xf>
    <xf numFmtId="0" fontId="19" fillId="0" borderId="0" xfId="40" applyFont="1" applyFill="1" applyBorder="1" applyAlignment="1">
      <alignment horizontal="left" vertical="center" wrapText="1"/>
    </xf>
    <xf numFmtId="6" fontId="0" fillId="36" borderId="66" xfId="0" applyNumberFormat="1" applyFill="1" applyBorder="1" applyAlignment="1" applyProtection="1">
      <alignment horizontal="center"/>
      <protection locked="0"/>
    </xf>
    <xf numFmtId="6" fontId="0" fillId="38" borderId="20" xfId="0" applyNumberFormat="1" applyFill="1" applyBorder="1" applyAlignment="1">
      <alignment horizontal="center"/>
    </xf>
    <xf numFmtId="0" fontId="0" fillId="0" borderId="27" xfId="0" applyBorder="1"/>
    <xf numFmtId="0" fontId="0" fillId="0" borderId="0" xfId="0"/>
    <xf numFmtId="10" fontId="0" fillId="0" borderId="0" xfId="44" applyNumberFormat="1" applyFont="1"/>
    <xf numFmtId="10" fontId="14" fillId="0" borderId="0" xfId="44" applyNumberFormat="1" applyFont="1" applyAlignment="1">
      <alignment horizontal="left" wrapText="1"/>
    </xf>
    <xf numFmtId="10" fontId="0" fillId="0" borderId="66" xfId="44" applyNumberFormat="1" applyFont="1" applyFill="1" applyBorder="1" applyAlignment="1" applyProtection="1">
      <alignment horizontal="center"/>
      <protection locked="0"/>
    </xf>
    <xf numFmtId="10" fontId="14" fillId="38" borderId="66" xfId="44" applyNumberFormat="1" applyFont="1" applyFill="1" applyBorder="1" applyAlignment="1">
      <alignment horizontal="center"/>
    </xf>
    <xf numFmtId="10" fontId="0" fillId="0" borderId="0" xfId="44" applyNumberFormat="1" applyFont="1" applyFill="1" applyAlignment="1">
      <alignment horizontal="center"/>
    </xf>
    <xf numFmtId="10" fontId="0" fillId="0" borderId="0" xfId="44" applyNumberFormat="1" applyFont="1" applyAlignment="1">
      <alignment horizontal="center"/>
    </xf>
    <xf numFmtId="0" fontId="0" fillId="0" borderId="0" xfId="0"/>
    <xf numFmtId="0" fontId="0" fillId="0" borderId="0" xfId="0" applyAlignment="1">
      <alignment horizontal="center"/>
    </xf>
    <xf numFmtId="9" fontId="0" fillId="0" borderId="13" xfId="0" applyNumberFormat="1" applyBorder="1" applyAlignment="1">
      <alignment horizontal="center"/>
    </xf>
    <xf numFmtId="0" fontId="0" fillId="0" borderId="66" xfId="0" applyFill="1" applyBorder="1" applyAlignment="1" applyProtection="1">
      <alignment horizontal="left" vertical="center" wrapText="1"/>
    </xf>
    <xf numFmtId="169" fontId="10" fillId="0" borderId="0" xfId="28" applyNumberFormat="1" applyFont="1" applyFill="1" applyBorder="1" applyAlignment="1" applyProtection="1">
      <alignment horizontal="center" wrapText="1"/>
    </xf>
    <xf numFmtId="0" fontId="15" fillId="0" borderId="0" xfId="0" applyFont="1" applyFill="1" applyBorder="1" applyAlignment="1" applyProtection="1">
      <alignment horizontal="left"/>
    </xf>
    <xf numFmtId="0" fontId="15" fillId="0" borderId="0" xfId="0" applyFont="1" applyFill="1" applyBorder="1" applyProtection="1"/>
    <xf numFmtId="14" fontId="10" fillId="36" borderId="66" xfId="28" applyNumberFormat="1" applyFont="1" applyFill="1" applyBorder="1" applyAlignment="1" applyProtection="1">
      <alignment horizontal="center"/>
      <protection locked="0"/>
    </xf>
    <xf numFmtId="0" fontId="15" fillId="0" borderId="0" xfId="0" applyFont="1" applyBorder="1" applyAlignment="1" applyProtection="1">
      <alignment horizontal="left"/>
    </xf>
    <xf numFmtId="0" fontId="13" fillId="0" borderId="0" xfId="0" applyFont="1" applyBorder="1" applyAlignment="1" applyProtection="1">
      <alignment horizontal="center"/>
    </xf>
    <xf numFmtId="6" fontId="0" fillId="0" borderId="23" xfId="0" applyNumberFormat="1" applyFill="1" applyBorder="1" applyAlignment="1">
      <alignment horizontal="center"/>
    </xf>
    <xf numFmtId="0" fontId="14" fillId="37" borderId="15" xfId="0" applyFont="1" applyFill="1" applyBorder="1" applyAlignment="1">
      <alignment horizontal="center"/>
    </xf>
    <xf numFmtId="0" fontId="14" fillId="37" borderId="2" xfId="0" applyFont="1" applyFill="1" applyBorder="1" applyAlignment="1">
      <alignment horizontal="center"/>
    </xf>
    <xf numFmtId="0" fontId="45" fillId="0" borderId="0" xfId="0" applyFont="1"/>
    <xf numFmtId="0" fontId="45" fillId="0" borderId="0" xfId="0" applyFont="1" applyFill="1"/>
    <xf numFmtId="0" fontId="45" fillId="0" borderId="0" xfId="0" applyFont="1" applyProtection="1">
      <protection locked="0"/>
    </xf>
    <xf numFmtId="14" fontId="0" fillId="36" borderId="66" xfId="28" applyNumberFormat="1" applyFont="1" applyFill="1" applyBorder="1" applyAlignment="1" applyProtection="1">
      <alignment horizontal="center"/>
      <protection locked="0"/>
    </xf>
    <xf numFmtId="0" fontId="0" fillId="40" borderId="66" xfId="0" applyFill="1" applyBorder="1" applyAlignment="1" applyProtection="1">
      <alignment horizontal="center"/>
      <protection locked="0"/>
    </xf>
    <xf numFmtId="40" fontId="0" fillId="39" borderId="12" xfId="0" applyNumberFormat="1" applyFill="1" applyBorder="1" applyAlignment="1" applyProtection="1">
      <alignment horizontal="center"/>
      <protection locked="0"/>
    </xf>
    <xf numFmtId="6" fontId="0" fillId="36" borderId="65" xfId="0" applyNumberFormat="1" applyFill="1" applyBorder="1" applyAlignment="1" applyProtection="1">
      <alignment horizontal="center"/>
      <protection locked="0"/>
    </xf>
    <xf numFmtId="0" fontId="0" fillId="0" borderId="0" xfId="0"/>
    <xf numFmtId="6" fontId="0" fillId="36" borderId="66" xfId="0" applyNumberFormat="1" applyFill="1" applyBorder="1" applyAlignment="1" applyProtection="1">
      <alignment horizontal="center"/>
      <protection locked="0"/>
    </xf>
    <xf numFmtId="6" fontId="0" fillId="38" borderId="13" xfId="0" applyNumberFormat="1" applyFill="1" applyBorder="1" applyAlignment="1" applyProtection="1">
      <alignment horizontal="center"/>
    </xf>
    <xf numFmtId="38" fontId="0" fillId="36" borderId="66" xfId="0" applyNumberFormat="1" applyFill="1" applyBorder="1" applyAlignment="1" applyProtection="1">
      <alignment horizontal="center"/>
      <protection locked="0"/>
    </xf>
    <xf numFmtId="6" fontId="0" fillId="36" borderId="65" xfId="0" applyNumberFormat="1" applyFill="1" applyBorder="1" applyAlignment="1" applyProtection="1">
      <alignment horizontal="center"/>
      <protection locked="0"/>
    </xf>
    <xf numFmtId="0" fontId="0" fillId="0" borderId="13" xfId="0" applyBorder="1"/>
    <xf numFmtId="0" fontId="0" fillId="0" borderId="14" xfId="0" applyBorder="1"/>
    <xf numFmtId="0" fontId="0" fillId="0" borderId="0" xfId="0"/>
    <xf numFmtId="0" fontId="0" fillId="0" borderId="0" xfId="0" applyFill="1"/>
    <xf numFmtId="0" fontId="0" fillId="0" borderId="0" xfId="0" applyBorder="1"/>
    <xf numFmtId="0" fontId="14" fillId="0" borderId="0" xfId="0" applyFont="1" applyFill="1" applyBorder="1" applyAlignment="1">
      <alignment horizontal="center" wrapText="1"/>
    </xf>
    <xf numFmtId="0" fontId="14" fillId="37" borderId="38" xfId="0" applyFont="1" applyFill="1" applyBorder="1" applyAlignment="1">
      <alignment horizontal="center" wrapText="1"/>
    </xf>
    <xf numFmtId="14" fontId="0" fillId="0" borderId="66" xfId="28" applyNumberFormat="1" applyFont="1" applyFill="1" applyBorder="1" applyAlignment="1" applyProtection="1">
      <alignment horizontal="center"/>
    </xf>
    <xf numFmtId="170" fontId="0" fillId="0" borderId="58" xfId="0" applyNumberFormat="1" applyFill="1" applyBorder="1" applyAlignment="1" applyProtection="1">
      <alignment horizontal="center"/>
      <protection locked="0"/>
    </xf>
    <xf numFmtId="170" fontId="0" fillId="36" borderId="58" xfId="0" applyNumberFormat="1" applyFill="1" applyBorder="1" applyAlignment="1" applyProtection="1">
      <alignment horizontal="center"/>
      <protection locked="0"/>
    </xf>
    <xf numFmtId="170" fontId="14" fillId="38" borderId="59" xfId="0" applyNumberFormat="1" applyFont="1" applyFill="1" applyBorder="1" applyAlignment="1" applyProtection="1">
      <alignment horizontal="center"/>
    </xf>
    <xf numFmtId="170" fontId="0" fillId="0" borderId="0" xfId="0" applyNumberFormat="1" applyProtection="1">
      <protection locked="0"/>
    </xf>
    <xf numFmtId="170" fontId="14" fillId="38" borderId="58" xfId="0" applyNumberFormat="1" applyFont="1" applyFill="1" applyBorder="1" applyAlignment="1" applyProtection="1">
      <alignment horizontal="center"/>
    </xf>
    <xf numFmtId="170" fontId="0" fillId="36" borderId="14" xfId="0" applyNumberFormat="1" applyFill="1" applyBorder="1" applyAlignment="1" applyProtection="1">
      <alignment horizontal="center"/>
      <protection locked="0"/>
    </xf>
    <xf numFmtId="170" fontId="0" fillId="36" borderId="12" xfId="0" applyNumberFormat="1" applyFill="1" applyBorder="1" applyAlignment="1" applyProtection="1">
      <alignment horizontal="center"/>
      <protection locked="0"/>
    </xf>
    <xf numFmtId="168" fontId="0" fillId="36" borderId="12" xfId="0" applyNumberFormat="1" applyFill="1" applyBorder="1" applyAlignment="1" applyProtection="1">
      <alignment horizontal="center"/>
      <protection locked="0"/>
    </xf>
    <xf numFmtId="168" fontId="0" fillId="0" borderId="0" xfId="0" applyNumberFormat="1"/>
    <xf numFmtId="0" fontId="0" fillId="0" borderId="26" xfId="0" applyBorder="1"/>
    <xf numFmtId="0" fontId="14" fillId="0" borderId="0" xfId="0" applyFont="1" applyBorder="1" applyAlignment="1">
      <alignment horizontal="center" vertical="center" wrapText="1"/>
    </xf>
    <xf numFmtId="170" fontId="0" fillId="36" borderId="66" xfId="0" applyNumberFormat="1" applyFill="1" applyBorder="1" applyAlignment="1" applyProtection="1">
      <alignment horizontal="center"/>
      <protection locked="0"/>
    </xf>
    <xf numFmtId="168" fontId="0" fillId="36" borderId="66" xfId="0" applyNumberFormat="1" applyFill="1" applyBorder="1" applyAlignment="1" applyProtection="1">
      <alignment horizontal="center"/>
      <protection locked="0"/>
    </xf>
    <xf numFmtId="170" fontId="0" fillId="0" borderId="14" xfId="0" applyNumberFormat="1" applyFill="1" applyBorder="1" applyAlignment="1" applyProtection="1">
      <alignment horizontal="center"/>
      <protection locked="0"/>
    </xf>
    <xf numFmtId="170" fontId="0" fillId="0" borderId="66" xfId="44" applyNumberFormat="1" applyFont="1" applyFill="1" applyBorder="1" applyAlignment="1" applyProtection="1">
      <alignment horizontal="center"/>
      <protection locked="0"/>
    </xf>
    <xf numFmtId="168" fontId="0" fillId="0" borderId="66" xfId="0" applyNumberFormat="1" applyFill="1" applyBorder="1" applyAlignment="1" applyProtection="1">
      <alignment horizontal="center"/>
      <protection locked="0"/>
    </xf>
    <xf numFmtId="166" fontId="14" fillId="37" borderId="78" xfId="0" applyNumberFormat="1" applyFont="1" applyFill="1" applyBorder="1" applyAlignment="1">
      <alignment horizontal="center" wrapText="1"/>
    </xf>
    <xf numFmtId="166" fontId="14" fillId="36" borderId="0" xfId="0" applyNumberFormat="1" applyFont="1" applyFill="1" applyBorder="1" applyAlignment="1">
      <alignment wrapText="1"/>
    </xf>
    <xf numFmtId="0" fontId="0" fillId="0" borderId="79" xfId="0" applyBorder="1"/>
    <xf numFmtId="0" fontId="0" fillId="0" borderId="78" xfId="0" applyBorder="1"/>
    <xf numFmtId="0" fontId="0" fillId="0" borderId="80" xfId="0" applyBorder="1"/>
    <xf numFmtId="170" fontId="14" fillId="36" borderId="36" xfId="0" applyNumberFormat="1" applyFont="1" applyFill="1" applyBorder="1" applyAlignment="1">
      <alignment horizontal="center"/>
    </xf>
    <xf numFmtId="170" fontId="14" fillId="36" borderId="37" xfId="0" applyNumberFormat="1" applyFont="1" applyFill="1" applyBorder="1" applyAlignment="1">
      <alignment horizontal="center"/>
    </xf>
    <xf numFmtId="170" fontId="14" fillId="36" borderId="35" xfId="0" applyNumberFormat="1" applyFont="1" applyFill="1" applyBorder="1" applyAlignment="1">
      <alignment horizontal="center"/>
    </xf>
    <xf numFmtId="170" fontId="0" fillId="36" borderId="2" xfId="0" applyNumberFormat="1" applyFill="1" applyBorder="1" applyAlignment="1" applyProtection="1">
      <alignment horizontal="center"/>
      <protection locked="0"/>
    </xf>
    <xf numFmtId="170" fontId="0" fillId="36" borderId="76" xfId="0" applyNumberFormat="1" applyFill="1" applyBorder="1" applyAlignment="1" applyProtection="1">
      <alignment horizontal="center"/>
      <protection locked="0"/>
    </xf>
    <xf numFmtId="170" fontId="0" fillId="36" borderId="34" xfId="0" applyNumberFormat="1" applyFill="1" applyBorder="1" applyAlignment="1" applyProtection="1">
      <alignment horizontal="center"/>
      <protection locked="0"/>
    </xf>
    <xf numFmtId="170" fontId="14" fillId="38" borderId="18" xfId="0" applyNumberFormat="1" applyFont="1" applyFill="1" applyBorder="1" applyAlignment="1">
      <alignment horizontal="center"/>
    </xf>
    <xf numFmtId="170" fontId="0" fillId="0" borderId="0" xfId="0" applyNumberFormat="1" applyBorder="1" applyAlignment="1">
      <alignment horizontal="center"/>
    </xf>
    <xf numFmtId="170" fontId="0" fillId="0" borderId="0" xfId="0" applyNumberFormat="1" applyBorder="1"/>
    <xf numFmtId="170" fontId="0" fillId="0" borderId="19" xfId="0" applyNumberFormat="1" applyBorder="1"/>
    <xf numFmtId="170" fontId="0" fillId="0" borderId="18" xfId="0" applyNumberFormat="1" applyBorder="1"/>
    <xf numFmtId="170" fontId="14" fillId="36" borderId="0" xfId="0" applyNumberFormat="1" applyFont="1" applyFill="1" applyBorder="1" applyAlignment="1">
      <alignment horizontal="center"/>
    </xf>
    <xf numFmtId="170" fontId="14" fillId="36" borderId="19" xfId="0" applyNumberFormat="1" applyFont="1" applyFill="1" applyBorder="1" applyAlignment="1">
      <alignment horizontal="center"/>
    </xf>
    <xf numFmtId="170" fontId="14" fillId="36" borderId="18" xfId="0" applyNumberFormat="1" applyFont="1" applyFill="1" applyBorder="1" applyAlignment="1">
      <alignment horizontal="center"/>
    </xf>
    <xf numFmtId="0" fontId="0" fillId="0" borderId="29" xfId="0" applyBorder="1"/>
    <xf numFmtId="0" fontId="16" fillId="0" borderId="77" xfId="40" applyFont="1" applyFill="1" applyBorder="1" applyAlignment="1">
      <alignment horizontal="left" vertical="center"/>
    </xf>
    <xf numFmtId="0" fontId="20" fillId="0" borderId="77" xfId="40" applyFont="1" applyFill="1" applyBorder="1" applyAlignment="1">
      <alignment vertical="center" wrapText="1"/>
    </xf>
    <xf numFmtId="0" fontId="0" fillId="0" borderId="77" xfId="0" applyBorder="1" applyProtection="1">
      <protection locked="0"/>
    </xf>
    <xf numFmtId="0" fontId="13" fillId="0" borderId="70" xfId="0" applyFont="1" applyBorder="1" applyAlignment="1" applyProtection="1">
      <alignment horizontal="center" vertical="top" wrapText="1"/>
    </xf>
    <xf numFmtId="0" fontId="13" fillId="0" borderId="69" xfId="0" applyFont="1" applyBorder="1" applyAlignment="1" applyProtection="1">
      <alignment horizontal="center" vertical="top" wrapText="1"/>
    </xf>
    <xf numFmtId="0" fontId="13" fillId="0" borderId="71" xfId="0" applyFont="1" applyBorder="1" applyAlignment="1" applyProtection="1">
      <alignment horizontal="center" vertical="top" wrapText="1"/>
    </xf>
    <xf numFmtId="0" fontId="14" fillId="37" borderId="65" xfId="0" applyFont="1" applyFill="1" applyBorder="1" applyAlignment="1" applyProtection="1">
      <alignment horizontal="center"/>
    </xf>
    <xf numFmtId="0" fontId="14" fillId="37" borderId="63" xfId="0" applyFont="1" applyFill="1" applyBorder="1" applyAlignment="1" applyProtection="1">
      <alignment horizontal="center"/>
    </xf>
    <xf numFmtId="0" fontId="14" fillId="37" borderId="62" xfId="0" applyFont="1" applyFill="1" applyBorder="1" applyAlignment="1" applyProtection="1">
      <alignment horizontal="center"/>
    </xf>
    <xf numFmtId="0" fontId="14" fillId="37" borderId="57" xfId="0" applyFont="1" applyFill="1" applyBorder="1" applyAlignment="1" applyProtection="1">
      <alignment horizontal="center" wrapText="1"/>
    </xf>
    <xf numFmtId="0" fontId="14" fillId="37" borderId="14" xfId="0" applyFont="1" applyFill="1" applyBorder="1" applyAlignment="1" applyProtection="1">
      <alignment horizontal="center" wrapText="1"/>
    </xf>
    <xf numFmtId="168" fontId="14" fillId="37" borderId="57" xfId="0" applyNumberFormat="1" applyFont="1" applyFill="1" applyBorder="1" applyAlignment="1" applyProtection="1">
      <alignment horizontal="center" wrapText="1"/>
    </xf>
    <xf numFmtId="168" fontId="14" fillId="37" borderId="14" xfId="0" applyNumberFormat="1" applyFont="1" applyFill="1" applyBorder="1" applyAlignment="1" applyProtection="1">
      <alignment horizontal="center" wrapText="1"/>
    </xf>
    <xf numFmtId="9" fontId="14" fillId="37" borderId="59" xfId="44" applyFont="1" applyFill="1" applyBorder="1" applyAlignment="1" applyProtection="1">
      <alignment horizontal="center" vertical="center"/>
    </xf>
    <xf numFmtId="9" fontId="14" fillId="37" borderId="61" xfId="44" applyFont="1" applyFill="1" applyBorder="1" applyAlignment="1" applyProtection="1">
      <alignment horizontal="center" vertical="center"/>
    </xf>
    <xf numFmtId="9" fontId="14" fillId="37" borderId="60" xfId="44" applyFont="1" applyFill="1" applyBorder="1" applyAlignment="1" applyProtection="1">
      <alignment horizontal="center" vertical="center"/>
    </xf>
    <xf numFmtId="0" fontId="14" fillId="37" borderId="11" xfId="0" applyFont="1" applyFill="1" applyBorder="1" applyAlignment="1" applyProtection="1">
      <alignment horizontal="center" wrapText="1"/>
    </xf>
    <xf numFmtId="0" fontId="14" fillId="37" borderId="1" xfId="0" applyFont="1" applyFill="1" applyBorder="1" applyAlignment="1">
      <alignment horizontal="center" vertical="center"/>
    </xf>
    <xf numFmtId="0" fontId="14" fillId="37" borderId="15" xfId="0" applyFont="1" applyFill="1" applyBorder="1" applyAlignment="1">
      <alignment horizontal="center" vertical="center"/>
    </xf>
    <xf numFmtId="0" fontId="14" fillId="37" borderId="2" xfId="0" applyFont="1" applyFill="1" applyBorder="1" applyAlignment="1">
      <alignment horizontal="center" vertical="center"/>
    </xf>
    <xf numFmtId="0" fontId="14" fillId="37" borderId="30" xfId="0" applyFont="1" applyFill="1" applyBorder="1" applyAlignment="1">
      <alignment horizontal="center" vertical="center"/>
    </xf>
    <xf numFmtId="0" fontId="14" fillId="37" borderId="67" xfId="0" applyFont="1" applyFill="1" applyBorder="1" applyAlignment="1">
      <alignment horizontal="center" vertical="center"/>
    </xf>
    <xf numFmtId="0" fontId="14" fillId="37" borderId="32" xfId="0" applyFont="1" applyFill="1" applyBorder="1" applyAlignment="1">
      <alignment horizontal="center" vertical="center"/>
    </xf>
    <xf numFmtId="0" fontId="14" fillId="37" borderId="31" xfId="0" applyFont="1" applyFill="1" applyBorder="1" applyAlignment="1">
      <alignment horizontal="center" vertical="center"/>
    </xf>
    <xf numFmtId="2" fontId="0" fillId="0" borderId="21" xfId="0" applyNumberFormat="1" applyFill="1" applyBorder="1" applyAlignment="1" applyProtection="1">
      <alignment horizontal="left" vertical="center" wrapText="1"/>
      <protection locked="0"/>
    </xf>
    <xf numFmtId="2" fontId="0" fillId="0" borderId="22" xfId="0" applyNumberFormat="1" applyFill="1" applyBorder="1" applyAlignment="1" applyProtection="1">
      <alignment horizontal="left" vertical="center" wrapText="1"/>
      <protection locked="0"/>
    </xf>
    <xf numFmtId="2" fontId="0" fillId="0" borderId="23" xfId="0" applyNumberFormat="1" applyFill="1" applyBorder="1" applyAlignment="1" applyProtection="1">
      <alignment horizontal="left" vertical="center" wrapText="1"/>
      <protection locked="0"/>
    </xf>
    <xf numFmtId="0" fontId="14" fillId="37" borderId="11" xfId="0" applyFont="1" applyFill="1" applyBorder="1" applyAlignment="1">
      <alignment horizontal="center" vertical="center" textRotation="90"/>
    </xf>
    <xf numFmtId="0" fontId="14" fillId="37" borderId="13" xfId="0" applyFont="1" applyFill="1" applyBorder="1" applyAlignment="1">
      <alignment horizontal="center" vertical="center" textRotation="90"/>
    </xf>
    <xf numFmtId="0" fontId="14" fillId="37" borderId="14" xfId="0" applyFont="1" applyFill="1" applyBorder="1" applyAlignment="1">
      <alignment horizontal="center" vertical="center" textRotation="90"/>
    </xf>
    <xf numFmtId="0" fontId="14" fillId="37" borderId="1" xfId="0" applyFont="1" applyFill="1" applyBorder="1" applyAlignment="1">
      <alignment horizontal="center"/>
    </xf>
    <xf numFmtId="0" fontId="14" fillId="37" borderId="15" xfId="0" applyFont="1" applyFill="1" applyBorder="1" applyAlignment="1">
      <alignment horizontal="center"/>
    </xf>
    <xf numFmtId="0" fontId="14" fillId="37" borderId="69" xfId="0" applyFont="1" applyFill="1" applyBorder="1" applyAlignment="1">
      <alignment horizontal="center"/>
    </xf>
    <xf numFmtId="0" fontId="14" fillId="37" borderId="2" xfId="0" applyFont="1" applyFill="1" applyBorder="1" applyAlignment="1">
      <alignment horizontal="center"/>
    </xf>
    <xf numFmtId="0" fontId="14" fillId="0" borderId="30" xfId="0" applyFont="1" applyFill="1" applyBorder="1" applyAlignment="1">
      <alignment horizontal="center"/>
    </xf>
    <xf numFmtId="0" fontId="14" fillId="0" borderId="67" xfId="0" applyFont="1" applyFill="1" applyBorder="1" applyAlignment="1">
      <alignment horizontal="center"/>
    </xf>
    <xf numFmtId="0" fontId="14" fillId="0" borderId="56" xfId="0" applyFont="1" applyFill="1" applyBorder="1" applyAlignment="1">
      <alignment horizontal="center"/>
    </xf>
    <xf numFmtId="0" fontId="14" fillId="37" borderId="72" xfId="0" applyFont="1" applyFill="1" applyBorder="1" applyAlignment="1">
      <alignment horizontal="center" vertical="center" wrapText="1"/>
    </xf>
    <xf numFmtId="0" fontId="14" fillId="37" borderId="64" xfId="0" applyFont="1" applyFill="1" applyBorder="1" applyAlignment="1">
      <alignment horizontal="center" vertical="center" wrapText="1"/>
    </xf>
    <xf numFmtId="0" fontId="14" fillId="37" borderId="68" xfId="0" applyFont="1" applyFill="1" applyBorder="1" applyAlignment="1">
      <alignment horizontal="center" vertical="center" wrapText="1"/>
    </xf>
    <xf numFmtId="0" fontId="14" fillId="37" borderId="13" xfId="0" applyFont="1" applyFill="1" applyBorder="1" applyAlignment="1">
      <alignment horizontal="center" vertical="center" wrapText="1"/>
    </xf>
    <xf numFmtId="0" fontId="14" fillId="37" borderId="14" xfId="0" applyFont="1" applyFill="1" applyBorder="1" applyAlignment="1">
      <alignment horizontal="center" vertical="center" wrapText="1"/>
    </xf>
    <xf numFmtId="0" fontId="14" fillId="0" borderId="30" xfId="0" applyFont="1" applyFill="1" applyBorder="1" applyAlignment="1">
      <alignment horizontal="center" vertical="center" wrapText="1"/>
    </xf>
    <xf numFmtId="0" fontId="14" fillId="0" borderId="56" xfId="0" applyFont="1" applyFill="1" applyBorder="1" applyAlignment="1">
      <alignment horizontal="center" vertical="center" wrapText="1"/>
    </xf>
    <xf numFmtId="0" fontId="14" fillId="0" borderId="27" xfId="0" applyFont="1" applyFill="1" applyBorder="1" applyAlignment="1">
      <alignment horizontal="center"/>
    </xf>
    <xf numFmtId="0" fontId="14" fillId="0" borderId="25" xfId="0" applyFont="1" applyFill="1" applyBorder="1" applyAlignment="1">
      <alignment horizontal="center"/>
    </xf>
    <xf numFmtId="0" fontId="14" fillId="37" borderId="70" xfId="0" applyFont="1" applyFill="1" applyBorder="1" applyAlignment="1">
      <alignment horizontal="center"/>
    </xf>
    <xf numFmtId="0" fontId="14" fillId="37" borderId="71" xfId="0" applyFont="1" applyFill="1" applyBorder="1" applyAlignment="1">
      <alignment horizontal="center"/>
    </xf>
    <xf numFmtId="0" fontId="14" fillId="37" borderId="65" xfId="0" applyFont="1" applyFill="1" applyBorder="1" applyAlignment="1">
      <alignment horizontal="center"/>
    </xf>
    <xf numFmtId="0" fontId="14" fillId="37" borderId="63" xfId="0" applyFont="1" applyFill="1" applyBorder="1" applyAlignment="1">
      <alignment horizontal="center"/>
    </xf>
    <xf numFmtId="0" fontId="14" fillId="37" borderId="62" xfId="0" applyFont="1" applyFill="1" applyBorder="1" applyAlignment="1">
      <alignment horizontal="center"/>
    </xf>
    <xf numFmtId="0" fontId="14" fillId="37" borderId="40" xfId="0" applyFont="1" applyFill="1" applyBorder="1" applyAlignment="1">
      <alignment horizontal="center" wrapText="1"/>
    </xf>
    <xf numFmtId="0" fontId="14" fillId="37" borderId="39" xfId="0" applyFont="1" applyFill="1" applyBorder="1" applyAlignment="1">
      <alignment horizontal="center" wrapText="1"/>
    </xf>
    <xf numFmtId="0" fontId="15" fillId="37" borderId="35" xfId="0" applyFont="1" applyFill="1" applyBorder="1" applyAlignment="1">
      <alignment horizontal="center" wrapText="1"/>
    </xf>
    <xf numFmtId="0" fontId="15" fillId="37" borderId="43" xfId="0" applyFont="1" applyFill="1" applyBorder="1" applyAlignment="1">
      <alignment horizontal="center" wrapText="1"/>
    </xf>
    <xf numFmtId="0" fontId="14" fillId="37" borderId="38" xfId="0" applyFont="1" applyFill="1" applyBorder="1" applyAlignment="1">
      <alignment horizontal="center"/>
    </xf>
    <xf numFmtId="0" fontId="14" fillId="37" borderId="39" xfId="0" applyFont="1" applyFill="1" applyBorder="1" applyAlignment="1">
      <alignment horizontal="center"/>
    </xf>
    <xf numFmtId="0" fontId="14" fillId="37" borderId="38" xfId="0" applyFont="1" applyFill="1" applyBorder="1" applyAlignment="1">
      <alignment horizontal="center" wrapText="1"/>
    </xf>
    <xf numFmtId="0" fontId="14" fillId="37" borderId="57" xfId="0" applyFont="1" applyFill="1" applyBorder="1" applyAlignment="1">
      <alignment horizontal="center" wrapText="1"/>
    </xf>
    <xf numFmtId="0" fontId="14" fillId="37" borderId="14" xfId="0" applyFont="1" applyFill="1" applyBorder="1" applyAlignment="1">
      <alignment horizontal="center" wrapText="1"/>
    </xf>
    <xf numFmtId="6" fontId="14" fillId="37" borderId="11" xfId="0" applyNumberFormat="1" applyFont="1" applyFill="1" applyBorder="1" applyAlignment="1">
      <alignment horizontal="center" wrapText="1"/>
    </xf>
    <xf numFmtId="6" fontId="14" fillId="37" borderId="14" xfId="0" applyNumberFormat="1" applyFont="1" applyFill="1" applyBorder="1" applyAlignment="1">
      <alignment horizontal="center" wrapText="1"/>
    </xf>
    <xf numFmtId="0" fontId="16" fillId="37" borderId="1" xfId="40" applyFont="1" applyFill="1" applyBorder="1" applyAlignment="1">
      <alignment horizontal="center" vertical="center" wrapText="1"/>
    </xf>
    <xf numFmtId="0" fontId="16" fillId="37" borderId="15" xfId="40" applyFont="1" applyFill="1" applyBorder="1" applyAlignment="1">
      <alignment horizontal="center" vertical="center" wrapText="1"/>
    </xf>
    <xf numFmtId="0" fontId="16" fillId="37" borderId="2" xfId="40" applyFont="1" applyFill="1" applyBorder="1" applyAlignment="1">
      <alignment horizontal="center" vertical="center" wrapText="1"/>
    </xf>
    <xf numFmtId="0" fontId="16" fillId="37" borderId="44" xfId="40" applyFont="1" applyFill="1" applyBorder="1" applyAlignment="1">
      <alignment horizontal="center" vertical="center" wrapText="1"/>
    </xf>
    <xf numFmtId="0" fontId="16" fillId="37" borderId="45" xfId="40" applyFont="1" applyFill="1" applyBorder="1" applyAlignment="1">
      <alignment horizontal="center" vertical="center" wrapText="1"/>
    </xf>
    <xf numFmtId="0" fontId="16" fillId="37" borderId="44" xfId="40" applyFont="1" applyFill="1" applyBorder="1" applyAlignment="1">
      <alignment horizontal="center" vertical="center"/>
    </xf>
    <xf numFmtId="0" fontId="16" fillId="37" borderId="45" xfId="40" applyFont="1" applyFill="1" applyBorder="1" applyAlignment="1">
      <alignment horizontal="center" vertical="center"/>
    </xf>
  </cellXfs>
  <cellStyles count="1181">
    <cellStyle name="20% - Accent1" xfId="1" builtinId="30" customBuiltin="1"/>
    <cellStyle name="20% - Accent1 10" xfId="447"/>
    <cellStyle name="20% - Accent1 11" xfId="448"/>
    <cellStyle name="20% - Accent1 12" xfId="983"/>
    <cellStyle name="20% - Accent1 2" xfId="49"/>
    <cellStyle name="20% - Accent1 2 2" xfId="91"/>
    <cellStyle name="20% - Accent1 2 2 2" xfId="190"/>
    <cellStyle name="20% - Accent1 2 2 2 2" xfId="449"/>
    <cellStyle name="20% - Accent1 2 2 2 2 2" xfId="450"/>
    <cellStyle name="20% - Accent1 2 2 2 3" xfId="451"/>
    <cellStyle name="20% - Accent1 2 2 2 4" xfId="452"/>
    <cellStyle name="20% - Accent1 2 2 2 5" xfId="1138"/>
    <cellStyle name="20% - Accent1 2 2 3" xfId="289"/>
    <cellStyle name="20% - Accent1 2 2 3 2" xfId="453"/>
    <cellStyle name="20% - Accent1 2 2 4" xfId="403"/>
    <cellStyle name="20% - Accent1 2 2 5" xfId="454"/>
    <cellStyle name="20% - Accent1 2 2 6" xfId="1039"/>
    <cellStyle name="20% - Accent1 2 3" xfId="148"/>
    <cellStyle name="20% - Accent1 2 3 2" xfId="455"/>
    <cellStyle name="20% - Accent1 2 3 2 2" xfId="456"/>
    <cellStyle name="20% - Accent1 2 3 3" xfId="457"/>
    <cellStyle name="20% - Accent1 2 3 4" xfId="458"/>
    <cellStyle name="20% - Accent1 2 3 5" xfId="1096"/>
    <cellStyle name="20% - Accent1 2 4" xfId="247"/>
    <cellStyle name="20% - Accent1 2 4 2" xfId="459"/>
    <cellStyle name="20% - Accent1 2 5" xfId="361"/>
    <cellStyle name="20% - Accent1 2 6" xfId="460"/>
    <cellStyle name="20% - Accent1 2 7" xfId="997"/>
    <cellStyle name="20% - Accent1 3" xfId="63"/>
    <cellStyle name="20% - Accent1 3 2" xfId="92"/>
    <cellStyle name="20% - Accent1 3 2 2" xfId="191"/>
    <cellStyle name="20% - Accent1 3 2 2 2" xfId="461"/>
    <cellStyle name="20% - Accent1 3 2 2 3" xfId="1139"/>
    <cellStyle name="20% - Accent1 3 2 3" xfId="290"/>
    <cellStyle name="20% - Accent1 3 2 4" xfId="404"/>
    <cellStyle name="20% - Accent1 3 2 5" xfId="1040"/>
    <cellStyle name="20% - Accent1 3 3" xfId="162"/>
    <cellStyle name="20% - Accent1 3 3 2" xfId="462"/>
    <cellStyle name="20% - Accent1 3 3 3" xfId="1110"/>
    <cellStyle name="20% - Accent1 3 4" xfId="261"/>
    <cellStyle name="20% - Accent1 3 5" xfId="375"/>
    <cellStyle name="20% - Accent1 3 6" xfId="1011"/>
    <cellStyle name="20% - Accent1 4" xfId="77"/>
    <cellStyle name="20% - Accent1 4 2" xfId="93"/>
    <cellStyle name="20% - Accent1 4 2 2" xfId="192"/>
    <cellStyle name="20% - Accent1 4 2 2 2" xfId="463"/>
    <cellStyle name="20% - Accent1 4 2 2 3" xfId="1140"/>
    <cellStyle name="20% - Accent1 4 2 3" xfId="291"/>
    <cellStyle name="20% - Accent1 4 2 4" xfId="405"/>
    <cellStyle name="20% - Accent1 4 2 5" xfId="1041"/>
    <cellStyle name="20% - Accent1 4 3" xfId="176"/>
    <cellStyle name="20% - Accent1 4 3 2" xfId="464"/>
    <cellStyle name="20% - Accent1 4 3 3" xfId="1124"/>
    <cellStyle name="20% - Accent1 4 4" xfId="275"/>
    <cellStyle name="20% - Accent1 4 5" xfId="389"/>
    <cellStyle name="20% - Accent1 4 6" xfId="1025"/>
    <cellStyle name="20% - Accent1 5" xfId="134"/>
    <cellStyle name="20% - Accent1 5 2" xfId="332"/>
    <cellStyle name="20% - Accent1 5 2 2" xfId="465"/>
    <cellStyle name="20% - Accent1 5 3" xfId="466"/>
    <cellStyle name="20% - Accent1 5 4" xfId="467"/>
    <cellStyle name="20% - Accent1 5 5" xfId="1082"/>
    <cellStyle name="20% - Accent1 6" xfId="233"/>
    <cellStyle name="20% - Accent1 6 2" xfId="468"/>
    <cellStyle name="20% - Accent1 6 2 2" xfId="469"/>
    <cellStyle name="20% - Accent1 6 3" xfId="470"/>
    <cellStyle name="20% - Accent1 6 4" xfId="471"/>
    <cellStyle name="20% - Accent1 7" xfId="347"/>
    <cellStyle name="20% - Accent1 7 2" xfId="472"/>
    <cellStyle name="20% - Accent1 7 2 2" xfId="473"/>
    <cellStyle name="20% - Accent1 7 3" xfId="474"/>
    <cellStyle name="20% - Accent1 7 4" xfId="475"/>
    <cellStyle name="20% - Accent1 8" xfId="476"/>
    <cellStyle name="20% - Accent1 8 2" xfId="477"/>
    <cellStyle name="20% - Accent1 9" xfId="478"/>
    <cellStyle name="20% - Accent1 9 2" xfId="479"/>
    <cellStyle name="20% - Accent2" xfId="2" builtinId="34" customBuiltin="1"/>
    <cellStyle name="20% - Accent2 10" xfId="480"/>
    <cellStyle name="20% - Accent2 11" xfId="481"/>
    <cellStyle name="20% - Accent2 12" xfId="984"/>
    <cellStyle name="20% - Accent2 2" xfId="50"/>
    <cellStyle name="20% - Accent2 2 2" xfId="94"/>
    <cellStyle name="20% - Accent2 2 2 2" xfId="193"/>
    <cellStyle name="20% - Accent2 2 2 2 2" xfId="482"/>
    <cellStyle name="20% - Accent2 2 2 2 2 2" xfId="483"/>
    <cellStyle name="20% - Accent2 2 2 2 3" xfId="484"/>
    <cellStyle name="20% - Accent2 2 2 2 4" xfId="485"/>
    <cellStyle name="20% - Accent2 2 2 2 5" xfId="1141"/>
    <cellStyle name="20% - Accent2 2 2 3" xfId="292"/>
    <cellStyle name="20% - Accent2 2 2 3 2" xfId="486"/>
    <cellStyle name="20% - Accent2 2 2 4" xfId="406"/>
    <cellStyle name="20% - Accent2 2 2 5" xfId="487"/>
    <cellStyle name="20% - Accent2 2 2 6" xfId="1042"/>
    <cellStyle name="20% - Accent2 2 3" xfId="149"/>
    <cellStyle name="20% - Accent2 2 3 2" xfId="488"/>
    <cellStyle name="20% - Accent2 2 3 2 2" xfId="489"/>
    <cellStyle name="20% - Accent2 2 3 3" xfId="490"/>
    <cellStyle name="20% - Accent2 2 3 4" xfId="491"/>
    <cellStyle name="20% - Accent2 2 3 5" xfId="1097"/>
    <cellStyle name="20% - Accent2 2 4" xfId="248"/>
    <cellStyle name="20% - Accent2 2 4 2" xfId="492"/>
    <cellStyle name="20% - Accent2 2 5" xfId="362"/>
    <cellStyle name="20% - Accent2 2 6" xfId="493"/>
    <cellStyle name="20% - Accent2 2 7" xfId="998"/>
    <cellStyle name="20% - Accent2 3" xfId="64"/>
    <cellStyle name="20% - Accent2 3 2" xfId="95"/>
    <cellStyle name="20% - Accent2 3 2 2" xfId="194"/>
    <cellStyle name="20% - Accent2 3 2 2 2" xfId="494"/>
    <cellStyle name="20% - Accent2 3 2 2 3" xfId="1142"/>
    <cellStyle name="20% - Accent2 3 2 3" xfId="293"/>
    <cellStyle name="20% - Accent2 3 2 4" xfId="407"/>
    <cellStyle name="20% - Accent2 3 2 5" xfId="1043"/>
    <cellStyle name="20% - Accent2 3 3" xfId="163"/>
    <cellStyle name="20% - Accent2 3 3 2" xfId="495"/>
    <cellStyle name="20% - Accent2 3 3 3" xfId="1111"/>
    <cellStyle name="20% - Accent2 3 4" xfId="262"/>
    <cellStyle name="20% - Accent2 3 5" xfId="376"/>
    <cellStyle name="20% - Accent2 3 6" xfId="1012"/>
    <cellStyle name="20% - Accent2 4" xfId="78"/>
    <cellStyle name="20% - Accent2 4 2" xfId="96"/>
    <cellStyle name="20% - Accent2 4 2 2" xfId="195"/>
    <cellStyle name="20% - Accent2 4 2 2 2" xfId="496"/>
    <cellStyle name="20% - Accent2 4 2 2 3" xfId="1143"/>
    <cellStyle name="20% - Accent2 4 2 3" xfId="294"/>
    <cellStyle name="20% - Accent2 4 2 4" xfId="408"/>
    <cellStyle name="20% - Accent2 4 2 5" xfId="1044"/>
    <cellStyle name="20% - Accent2 4 3" xfId="177"/>
    <cellStyle name="20% - Accent2 4 3 2" xfId="497"/>
    <cellStyle name="20% - Accent2 4 3 3" xfId="1125"/>
    <cellStyle name="20% - Accent2 4 4" xfId="276"/>
    <cellStyle name="20% - Accent2 4 5" xfId="390"/>
    <cellStyle name="20% - Accent2 4 6" xfId="1026"/>
    <cellStyle name="20% - Accent2 5" xfId="135"/>
    <cellStyle name="20% - Accent2 5 2" xfId="333"/>
    <cellStyle name="20% - Accent2 5 2 2" xfId="498"/>
    <cellStyle name="20% - Accent2 5 3" xfId="499"/>
    <cellStyle name="20% - Accent2 5 4" xfId="500"/>
    <cellStyle name="20% - Accent2 5 5" xfId="1083"/>
    <cellStyle name="20% - Accent2 6" xfId="234"/>
    <cellStyle name="20% - Accent2 6 2" xfId="501"/>
    <cellStyle name="20% - Accent2 6 2 2" xfId="502"/>
    <cellStyle name="20% - Accent2 6 3" xfId="503"/>
    <cellStyle name="20% - Accent2 6 4" xfId="504"/>
    <cellStyle name="20% - Accent2 7" xfId="348"/>
    <cellStyle name="20% - Accent2 7 2" xfId="505"/>
    <cellStyle name="20% - Accent2 7 2 2" xfId="506"/>
    <cellStyle name="20% - Accent2 7 3" xfId="507"/>
    <cellStyle name="20% - Accent2 7 4" xfId="508"/>
    <cellStyle name="20% - Accent2 8" xfId="509"/>
    <cellStyle name="20% - Accent2 8 2" xfId="510"/>
    <cellStyle name="20% - Accent2 9" xfId="511"/>
    <cellStyle name="20% - Accent2 9 2" xfId="512"/>
    <cellStyle name="20% - Accent3" xfId="3" builtinId="38" customBuiltin="1"/>
    <cellStyle name="20% - Accent3 10" xfId="513"/>
    <cellStyle name="20% - Accent3 11" xfId="514"/>
    <cellStyle name="20% - Accent3 12" xfId="985"/>
    <cellStyle name="20% - Accent3 2" xfId="51"/>
    <cellStyle name="20% - Accent3 2 2" xfId="97"/>
    <cellStyle name="20% - Accent3 2 2 2" xfId="196"/>
    <cellStyle name="20% - Accent3 2 2 2 2" xfId="515"/>
    <cellStyle name="20% - Accent3 2 2 2 2 2" xfId="516"/>
    <cellStyle name="20% - Accent3 2 2 2 3" xfId="517"/>
    <cellStyle name="20% - Accent3 2 2 2 4" xfId="518"/>
    <cellStyle name="20% - Accent3 2 2 2 5" xfId="1144"/>
    <cellStyle name="20% - Accent3 2 2 3" xfId="295"/>
    <cellStyle name="20% - Accent3 2 2 3 2" xfId="519"/>
    <cellStyle name="20% - Accent3 2 2 4" xfId="409"/>
    <cellStyle name="20% - Accent3 2 2 5" xfId="520"/>
    <cellStyle name="20% - Accent3 2 2 6" xfId="1045"/>
    <cellStyle name="20% - Accent3 2 3" xfId="150"/>
    <cellStyle name="20% - Accent3 2 3 2" xfId="521"/>
    <cellStyle name="20% - Accent3 2 3 2 2" xfId="522"/>
    <cellStyle name="20% - Accent3 2 3 3" xfId="523"/>
    <cellStyle name="20% - Accent3 2 3 4" xfId="524"/>
    <cellStyle name="20% - Accent3 2 3 5" xfId="1098"/>
    <cellStyle name="20% - Accent3 2 4" xfId="249"/>
    <cellStyle name="20% - Accent3 2 4 2" xfId="525"/>
    <cellStyle name="20% - Accent3 2 5" xfId="363"/>
    <cellStyle name="20% - Accent3 2 6" xfId="526"/>
    <cellStyle name="20% - Accent3 2 7" xfId="999"/>
    <cellStyle name="20% - Accent3 3" xfId="65"/>
    <cellStyle name="20% - Accent3 3 2" xfId="98"/>
    <cellStyle name="20% - Accent3 3 2 2" xfId="197"/>
    <cellStyle name="20% - Accent3 3 2 2 2" xfId="527"/>
    <cellStyle name="20% - Accent3 3 2 2 3" xfId="1145"/>
    <cellStyle name="20% - Accent3 3 2 3" xfId="296"/>
    <cellStyle name="20% - Accent3 3 2 4" xfId="410"/>
    <cellStyle name="20% - Accent3 3 2 5" xfId="1046"/>
    <cellStyle name="20% - Accent3 3 3" xfId="164"/>
    <cellStyle name="20% - Accent3 3 3 2" xfId="528"/>
    <cellStyle name="20% - Accent3 3 3 3" xfId="1112"/>
    <cellStyle name="20% - Accent3 3 4" xfId="263"/>
    <cellStyle name="20% - Accent3 3 5" xfId="377"/>
    <cellStyle name="20% - Accent3 3 6" xfId="1013"/>
    <cellStyle name="20% - Accent3 4" xfId="79"/>
    <cellStyle name="20% - Accent3 4 2" xfId="99"/>
    <cellStyle name="20% - Accent3 4 2 2" xfId="198"/>
    <cellStyle name="20% - Accent3 4 2 2 2" xfId="529"/>
    <cellStyle name="20% - Accent3 4 2 2 3" xfId="1146"/>
    <cellStyle name="20% - Accent3 4 2 3" xfId="297"/>
    <cellStyle name="20% - Accent3 4 2 4" xfId="411"/>
    <cellStyle name="20% - Accent3 4 2 5" xfId="1047"/>
    <cellStyle name="20% - Accent3 4 3" xfId="178"/>
    <cellStyle name="20% - Accent3 4 3 2" xfId="530"/>
    <cellStyle name="20% - Accent3 4 3 3" xfId="1126"/>
    <cellStyle name="20% - Accent3 4 4" xfId="277"/>
    <cellStyle name="20% - Accent3 4 5" xfId="391"/>
    <cellStyle name="20% - Accent3 4 6" xfId="1027"/>
    <cellStyle name="20% - Accent3 5" xfId="136"/>
    <cellStyle name="20% - Accent3 5 2" xfId="334"/>
    <cellStyle name="20% - Accent3 5 2 2" xfId="531"/>
    <cellStyle name="20% - Accent3 5 3" xfId="532"/>
    <cellStyle name="20% - Accent3 5 4" xfId="533"/>
    <cellStyle name="20% - Accent3 5 5" xfId="1084"/>
    <cellStyle name="20% - Accent3 6" xfId="235"/>
    <cellStyle name="20% - Accent3 6 2" xfId="534"/>
    <cellStyle name="20% - Accent3 6 2 2" xfId="535"/>
    <cellStyle name="20% - Accent3 6 3" xfId="536"/>
    <cellStyle name="20% - Accent3 6 4" xfId="537"/>
    <cellStyle name="20% - Accent3 7" xfId="349"/>
    <cellStyle name="20% - Accent3 7 2" xfId="538"/>
    <cellStyle name="20% - Accent3 7 2 2" xfId="539"/>
    <cellStyle name="20% - Accent3 7 3" xfId="540"/>
    <cellStyle name="20% - Accent3 7 4" xfId="541"/>
    <cellStyle name="20% - Accent3 8" xfId="542"/>
    <cellStyle name="20% - Accent3 8 2" xfId="543"/>
    <cellStyle name="20% - Accent3 9" xfId="544"/>
    <cellStyle name="20% - Accent3 9 2" xfId="545"/>
    <cellStyle name="20% - Accent4" xfId="4" builtinId="42" customBuiltin="1"/>
    <cellStyle name="20% - Accent4 10" xfId="546"/>
    <cellStyle name="20% - Accent4 11" xfId="547"/>
    <cellStyle name="20% - Accent4 12" xfId="986"/>
    <cellStyle name="20% - Accent4 2" xfId="52"/>
    <cellStyle name="20% - Accent4 2 2" xfId="100"/>
    <cellStyle name="20% - Accent4 2 2 2" xfId="199"/>
    <cellStyle name="20% - Accent4 2 2 2 2" xfId="548"/>
    <cellStyle name="20% - Accent4 2 2 2 2 2" xfId="549"/>
    <cellStyle name="20% - Accent4 2 2 2 3" xfId="550"/>
    <cellStyle name="20% - Accent4 2 2 2 4" xfId="551"/>
    <cellStyle name="20% - Accent4 2 2 2 5" xfId="1147"/>
    <cellStyle name="20% - Accent4 2 2 3" xfId="298"/>
    <cellStyle name="20% - Accent4 2 2 3 2" xfId="552"/>
    <cellStyle name="20% - Accent4 2 2 4" xfId="412"/>
    <cellStyle name="20% - Accent4 2 2 5" xfId="553"/>
    <cellStyle name="20% - Accent4 2 2 6" xfId="1048"/>
    <cellStyle name="20% - Accent4 2 3" xfId="151"/>
    <cellStyle name="20% - Accent4 2 3 2" xfId="554"/>
    <cellStyle name="20% - Accent4 2 3 2 2" xfId="555"/>
    <cellStyle name="20% - Accent4 2 3 3" xfId="556"/>
    <cellStyle name="20% - Accent4 2 3 4" xfId="557"/>
    <cellStyle name="20% - Accent4 2 3 5" xfId="1099"/>
    <cellStyle name="20% - Accent4 2 4" xfId="250"/>
    <cellStyle name="20% - Accent4 2 4 2" xfId="558"/>
    <cellStyle name="20% - Accent4 2 5" xfId="364"/>
    <cellStyle name="20% - Accent4 2 6" xfId="559"/>
    <cellStyle name="20% - Accent4 2 7" xfId="1000"/>
    <cellStyle name="20% - Accent4 3" xfId="66"/>
    <cellStyle name="20% - Accent4 3 2" xfId="101"/>
    <cellStyle name="20% - Accent4 3 2 2" xfId="200"/>
    <cellStyle name="20% - Accent4 3 2 2 2" xfId="560"/>
    <cellStyle name="20% - Accent4 3 2 2 3" xfId="1148"/>
    <cellStyle name="20% - Accent4 3 2 3" xfId="299"/>
    <cellStyle name="20% - Accent4 3 2 4" xfId="413"/>
    <cellStyle name="20% - Accent4 3 2 5" xfId="1049"/>
    <cellStyle name="20% - Accent4 3 3" xfId="165"/>
    <cellStyle name="20% - Accent4 3 3 2" xfId="561"/>
    <cellStyle name="20% - Accent4 3 3 3" xfId="1113"/>
    <cellStyle name="20% - Accent4 3 4" xfId="264"/>
    <cellStyle name="20% - Accent4 3 5" xfId="378"/>
    <cellStyle name="20% - Accent4 3 6" xfId="1014"/>
    <cellStyle name="20% - Accent4 4" xfId="80"/>
    <cellStyle name="20% - Accent4 4 2" xfId="102"/>
    <cellStyle name="20% - Accent4 4 2 2" xfId="201"/>
    <cellStyle name="20% - Accent4 4 2 2 2" xfId="562"/>
    <cellStyle name="20% - Accent4 4 2 2 3" xfId="1149"/>
    <cellStyle name="20% - Accent4 4 2 3" xfId="300"/>
    <cellStyle name="20% - Accent4 4 2 4" xfId="414"/>
    <cellStyle name="20% - Accent4 4 2 5" xfId="1050"/>
    <cellStyle name="20% - Accent4 4 3" xfId="179"/>
    <cellStyle name="20% - Accent4 4 3 2" xfId="563"/>
    <cellStyle name="20% - Accent4 4 3 3" xfId="1127"/>
    <cellStyle name="20% - Accent4 4 4" xfId="278"/>
    <cellStyle name="20% - Accent4 4 5" xfId="392"/>
    <cellStyle name="20% - Accent4 4 6" xfId="1028"/>
    <cellStyle name="20% - Accent4 5" xfId="137"/>
    <cellStyle name="20% - Accent4 5 2" xfId="335"/>
    <cellStyle name="20% - Accent4 5 2 2" xfId="564"/>
    <cellStyle name="20% - Accent4 5 3" xfId="565"/>
    <cellStyle name="20% - Accent4 5 4" xfId="566"/>
    <cellStyle name="20% - Accent4 5 5" xfId="1085"/>
    <cellStyle name="20% - Accent4 6" xfId="236"/>
    <cellStyle name="20% - Accent4 6 2" xfId="567"/>
    <cellStyle name="20% - Accent4 6 2 2" xfId="568"/>
    <cellStyle name="20% - Accent4 6 3" xfId="569"/>
    <cellStyle name="20% - Accent4 6 4" xfId="570"/>
    <cellStyle name="20% - Accent4 7" xfId="350"/>
    <cellStyle name="20% - Accent4 7 2" xfId="571"/>
    <cellStyle name="20% - Accent4 7 2 2" xfId="572"/>
    <cellStyle name="20% - Accent4 7 3" xfId="573"/>
    <cellStyle name="20% - Accent4 7 4" xfId="574"/>
    <cellStyle name="20% - Accent4 8" xfId="575"/>
    <cellStyle name="20% - Accent4 8 2" xfId="576"/>
    <cellStyle name="20% - Accent4 9" xfId="577"/>
    <cellStyle name="20% - Accent4 9 2" xfId="578"/>
    <cellStyle name="20% - Accent5" xfId="5" builtinId="46" customBuiltin="1"/>
    <cellStyle name="20% - Accent5 10" xfId="579"/>
    <cellStyle name="20% - Accent5 11" xfId="580"/>
    <cellStyle name="20% - Accent5 12" xfId="987"/>
    <cellStyle name="20% - Accent5 2" xfId="53"/>
    <cellStyle name="20% - Accent5 2 2" xfId="103"/>
    <cellStyle name="20% - Accent5 2 2 2" xfId="202"/>
    <cellStyle name="20% - Accent5 2 2 2 2" xfId="581"/>
    <cellStyle name="20% - Accent5 2 2 2 2 2" xfId="582"/>
    <cellStyle name="20% - Accent5 2 2 2 3" xfId="583"/>
    <cellStyle name="20% - Accent5 2 2 2 4" xfId="584"/>
    <cellStyle name="20% - Accent5 2 2 2 5" xfId="1150"/>
    <cellStyle name="20% - Accent5 2 2 3" xfId="301"/>
    <cellStyle name="20% - Accent5 2 2 3 2" xfId="585"/>
    <cellStyle name="20% - Accent5 2 2 4" xfId="415"/>
    <cellStyle name="20% - Accent5 2 2 5" xfId="586"/>
    <cellStyle name="20% - Accent5 2 2 6" xfId="1051"/>
    <cellStyle name="20% - Accent5 2 3" xfId="152"/>
    <cellStyle name="20% - Accent5 2 3 2" xfId="587"/>
    <cellStyle name="20% - Accent5 2 3 2 2" xfId="588"/>
    <cellStyle name="20% - Accent5 2 3 3" xfId="589"/>
    <cellStyle name="20% - Accent5 2 3 4" xfId="590"/>
    <cellStyle name="20% - Accent5 2 3 5" xfId="1100"/>
    <cellStyle name="20% - Accent5 2 4" xfId="251"/>
    <cellStyle name="20% - Accent5 2 4 2" xfId="591"/>
    <cellStyle name="20% - Accent5 2 5" xfId="365"/>
    <cellStyle name="20% - Accent5 2 6" xfId="592"/>
    <cellStyle name="20% - Accent5 2 7" xfId="1001"/>
    <cellStyle name="20% - Accent5 3" xfId="67"/>
    <cellStyle name="20% - Accent5 3 2" xfId="104"/>
    <cellStyle name="20% - Accent5 3 2 2" xfId="203"/>
    <cellStyle name="20% - Accent5 3 2 2 2" xfId="593"/>
    <cellStyle name="20% - Accent5 3 2 2 3" xfId="1151"/>
    <cellStyle name="20% - Accent5 3 2 3" xfId="302"/>
    <cellStyle name="20% - Accent5 3 2 4" xfId="416"/>
    <cellStyle name="20% - Accent5 3 2 5" xfId="1052"/>
    <cellStyle name="20% - Accent5 3 3" xfId="166"/>
    <cellStyle name="20% - Accent5 3 3 2" xfId="594"/>
    <cellStyle name="20% - Accent5 3 3 3" xfId="1114"/>
    <cellStyle name="20% - Accent5 3 4" xfId="265"/>
    <cellStyle name="20% - Accent5 3 5" xfId="379"/>
    <cellStyle name="20% - Accent5 3 6" xfId="1015"/>
    <cellStyle name="20% - Accent5 4" xfId="81"/>
    <cellStyle name="20% - Accent5 4 2" xfId="105"/>
    <cellStyle name="20% - Accent5 4 2 2" xfId="204"/>
    <cellStyle name="20% - Accent5 4 2 2 2" xfId="595"/>
    <cellStyle name="20% - Accent5 4 2 2 3" xfId="1152"/>
    <cellStyle name="20% - Accent5 4 2 3" xfId="303"/>
    <cellStyle name="20% - Accent5 4 2 4" xfId="417"/>
    <cellStyle name="20% - Accent5 4 2 5" xfId="1053"/>
    <cellStyle name="20% - Accent5 4 3" xfId="180"/>
    <cellStyle name="20% - Accent5 4 3 2" xfId="596"/>
    <cellStyle name="20% - Accent5 4 3 3" xfId="1128"/>
    <cellStyle name="20% - Accent5 4 4" xfId="279"/>
    <cellStyle name="20% - Accent5 4 5" xfId="393"/>
    <cellStyle name="20% - Accent5 4 6" xfId="1029"/>
    <cellStyle name="20% - Accent5 5" xfId="138"/>
    <cellStyle name="20% - Accent5 5 2" xfId="336"/>
    <cellStyle name="20% - Accent5 5 2 2" xfId="597"/>
    <cellStyle name="20% - Accent5 5 3" xfId="598"/>
    <cellStyle name="20% - Accent5 5 4" xfId="599"/>
    <cellStyle name="20% - Accent5 5 5" xfId="1086"/>
    <cellStyle name="20% - Accent5 6" xfId="237"/>
    <cellStyle name="20% - Accent5 6 2" xfId="600"/>
    <cellStyle name="20% - Accent5 6 2 2" xfId="601"/>
    <cellStyle name="20% - Accent5 6 3" xfId="602"/>
    <cellStyle name="20% - Accent5 6 4" xfId="603"/>
    <cellStyle name="20% - Accent5 7" xfId="351"/>
    <cellStyle name="20% - Accent5 7 2" xfId="604"/>
    <cellStyle name="20% - Accent5 7 2 2" xfId="605"/>
    <cellStyle name="20% - Accent5 7 3" xfId="606"/>
    <cellStyle name="20% - Accent5 7 4" xfId="607"/>
    <cellStyle name="20% - Accent5 8" xfId="608"/>
    <cellStyle name="20% - Accent5 8 2" xfId="609"/>
    <cellStyle name="20% - Accent5 9" xfId="610"/>
    <cellStyle name="20% - Accent5 9 2" xfId="611"/>
    <cellStyle name="20% - Accent6" xfId="6" builtinId="50" customBuiltin="1"/>
    <cellStyle name="20% - Accent6 10" xfId="612"/>
    <cellStyle name="20% - Accent6 11" xfId="613"/>
    <cellStyle name="20% - Accent6 12" xfId="988"/>
    <cellStyle name="20% - Accent6 2" xfId="54"/>
    <cellStyle name="20% - Accent6 2 2" xfId="106"/>
    <cellStyle name="20% - Accent6 2 2 2" xfId="205"/>
    <cellStyle name="20% - Accent6 2 2 2 2" xfId="614"/>
    <cellStyle name="20% - Accent6 2 2 2 2 2" xfId="615"/>
    <cellStyle name="20% - Accent6 2 2 2 3" xfId="616"/>
    <cellStyle name="20% - Accent6 2 2 2 4" xfId="617"/>
    <cellStyle name="20% - Accent6 2 2 2 5" xfId="1153"/>
    <cellStyle name="20% - Accent6 2 2 3" xfId="304"/>
    <cellStyle name="20% - Accent6 2 2 3 2" xfId="618"/>
    <cellStyle name="20% - Accent6 2 2 4" xfId="418"/>
    <cellStyle name="20% - Accent6 2 2 5" xfId="619"/>
    <cellStyle name="20% - Accent6 2 2 6" xfId="1054"/>
    <cellStyle name="20% - Accent6 2 3" xfId="153"/>
    <cellStyle name="20% - Accent6 2 3 2" xfId="620"/>
    <cellStyle name="20% - Accent6 2 3 2 2" xfId="621"/>
    <cellStyle name="20% - Accent6 2 3 3" xfId="622"/>
    <cellStyle name="20% - Accent6 2 3 4" xfId="623"/>
    <cellStyle name="20% - Accent6 2 3 5" xfId="1101"/>
    <cellStyle name="20% - Accent6 2 4" xfId="252"/>
    <cellStyle name="20% - Accent6 2 4 2" xfId="624"/>
    <cellStyle name="20% - Accent6 2 5" xfId="366"/>
    <cellStyle name="20% - Accent6 2 6" xfId="625"/>
    <cellStyle name="20% - Accent6 2 7" xfId="1002"/>
    <cellStyle name="20% - Accent6 3" xfId="68"/>
    <cellStyle name="20% - Accent6 3 2" xfId="107"/>
    <cellStyle name="20% - Accent6 3 2 2" xfId="206"/>
    <cellStyle name="20% - Accent6 3 2 2 2" xfId="626"/>
    <cellStyle name="20% - Accent6 3 2 2 3" xfId="1154"/>
    <cellStyle name="20% - Accent6 3 2 3" xfId="305"/>
    <cellStyle name="20% - Accent6 3 2 4" xfId="419"/>
    <cellStyle name="20% - Accent6 3 2 5" xfId="1055"/>
    <cellStyle name="20% - Accent6 3 3" xfId="167"/>
    <cellStyle name="20% - Accent6 3 3 2" xfId="627"/>
    <cellStyle name="20% - Accent6 3 3 3" xfId="1115"/>
    <cellStyle name="20% - Accent6 3 4" xfId="266"/>
    <cellStyle name="20% - Accent6 3 5" xfId="380"/>
    <cellStyle name="20% - Accent6 3 6" xfId="1016"/>
    <cellStyle name="20% - Accent6 4" xfId="82"/>
    <cellStyle name="20% - Accent6 4 2" xfId="108"/>
    <cellStyle name="20% - Accent6 4 2 2" xfId="207"/>
    <cellStyle name="20% - Accent6 4 2 2 2" xfId="628"/>
    <cellStyle name="20% - Accent6 4 2 2 3" xfId="1155"/>
    <cellStyle name="20% - Accent6 4 2 3" xfId="306"/>
    <cellStyle name="20% - Accent6 4 2 4" xfId="420"/>
    <cellStyle name="20% - Accent6 4 2 5" xfId="1056"/>
    <cellStyle name="20% - Accent6 4 3" xfId="181"/>
    <cellStyle name="20% - Accent6 4 3 2" xfId="629"/>
    <cellStyle name="20% - Accent6 4 3 3" xfId="1129"/>
    <cellStyle name="20% - Accent6 4 4" xfId="280"/>
    <cellStyle name="20% - Accent6 4 5" xfId="394"/>
    <cellStyle name="20% - Accent6 4 6" xfId="1030"/>
    <cellStyle name="20% - Accent6 5" xfId="139"/>
    <cellStyle name="20% - Accent6 5 2" xfId="337"/>
    <cellStyle name="20% - Accent6 5 2 2" xfId="630"/>
    <cellStyle name="20% - Accent6 5 3" xfId="631"/>
    <cellStyle name="20% - Accent6 5 4" xfId="632"/>
    <cellStyle name="20% - Accent6 5 5" xfId="1087"/>
    <cellStyle name="20% - Accent6 6" xfId="238"/>
    <cellStyle name="20% - Accent6 6 2" xfId="633"/>
    <cellStyle name="20% - Accent6 6 2 2" xfId="634"/>
    <cellStyle name="20% - Accent6 6 3" xfId="635"/>
    <cellStyle name="20% - Accent6 6 4" xfId="636"/>
    <cellStyle name="20% - Accent6 7" xfId="352"/>
    <cellStyle name="20% - Accent6 7 2" xfId="637"/>
    <cellStyle name="20% - Accent6 7 2 2" xfId="638"/>
    <cellStyle name="20% - Accent6 7 3" xfId="639"/>
    <cellStyle name="20% - Accent6 7 4" xfId="640"/>
    <cellStyle name="20% - Accent6 8" xfId="641"/>
    <cellStyle name="20% - Accent6 8 2" xfId="642"/>
    <cellStyle name="20% - Accent6 9" xfId="643"/>
    <cellStyle name="20% - Accent6 9 2" xfId="644"/>
    <cellStyle name="40% - Accent1" xfId="7" builtinId="31" customBuiltin="1"/>
    <cellStyle name="40% - Accent1 10" xfId="645"/>
    <cellStyle name="40% - Accent1 11" xfId="646"/>
    <cellStyle name="40% - Accent1 12" xfId="989"/>
    <cellStyle name="40% - Accent1 2" xfId="55"/>
    <cellStyle name="40% - Accent1 2 2" xfId="109"/>
    <cellStyle name="40% - Accent1 2 2 2" xfId="208"/>
    <cellStyle name="40% - Accent1 2 2 2 2" xfId="647"/>
    <cellStyle name="40% - Accent1 2 2 2 2 2" xfId="648"/>
    <cellStyle name="40% - Accent1 2 2 2 3" xfId="649"/>
    <cellStyle name="40% - Accent1 2 2 2 4" xfId="650"/>
    <cellStyle name="40% - Accent1 2 2 2 5" xfId="1156"/>
    <cellStyle name="40% - Accent1 2 2 3" xfId="307"/>
    <cellStyle name="40% - Accent1 2 2 3 2" xfId="651"/>
    <cellStyle name="40% - Accent1 2 2 4" xfId="421"/>
    <cellStyle name="40% - Accent1 2 2 5" xfId="652"/>
    <cellStyle name="40% - Accent1 2 2 6" xfId="1057"/>
    <cellStyle name="40% - Accent1 2 3" xfId="154"/>
    <cellStyle name="40% - Accent1 2 3 2" xfId="653"/>
    <cellStyle name="40% - Accent1 2 3 2 2" xfId="654"/>
    <cellStyle name="40% - Accent1 2 3 3" xfId="655"/>
    <cellStyle name="40% - Accent1 2 3 4" xfId="656"/>
    <cellStyle name="40% - Accent1 2 3 5" xfId="1102"/>
    <cellStyle name="40% - Accent1 2 4" xfId="253"/>
    <cellStyle name="40% - Accent1 2 4 2" xfId="657"/>
    <cellStyle name="40% - Accent1 2 5" xfId="367"/>
    <cellStyle name="40% - Accent1 2 6" xfId="658"/>
    <cellStyle name="40% - Accent1 2 7" xfId="1003"/>
    <cellStyle name="40% - Accent1 3" xfId="69"/>
    <cellStyle name="40% - Accent1 3 2" xfId="110"/>
    <cellStyle name="40% - Accent1 3 2 2" xfId="209"/>
    <cellStyle name="40% - Accent1 3 2 2 2" xfId="659"/>
    <cellStyle name="40% - Accent1 3 2 2 3" xfId="1157"/>
    <cellStyle name="40% - Accent1 3 2 3" xfId="308"/>
    <cellStyle name="40% - Accent1 3 2 4" xfId="422"/>
    <cellStyle name="40% - Accent1 3 2 5" xfId="1058"/>
    <cellStyle name="40% - Accent1 3 3" xfId="168"/>
    <cellStyle name="40% - Accent1 3 3 2" xfId="660"/>
    <cellStyle name="40% - Accent1 3 3 3" xfId="1116"/>
    <cellStyle name="40% - Accent1 3 4" xfId="267"/>
    <cellStyle name="40% - Accent1 3 5" xfId="381"/>
    <cellStyle name="40% - Accent1 3 6" xfId="1017"/>
    <cellStyle name="40% - Accent1 4" xfId="83"/>
    <cellStyle name="40% - Accent1 4 2" xfId="111"/>
    <cellStyle name="40% - Accent1 4 2 2" xfId="210"/>
    <cellStyle name="40% - Accent1 4 2 2 2" xfId="661"/>
    <cellStyle name="40% - Accent1 4 2 2 3" xfId="1158"/>
    <cellStyle name="40% - Accent1 4 2 3" xfId="309"/>
    <cellStyle name="40% - Accent1 4 2 4" xfId="423"/>
    <cellStyle name="40% - Accent1 4 2 5" xfId="1059"/>
    <cellStyle name="40% - Accent1 4 3" xfId="182"/>
    <cellStyle name="40% - Accent1 4 3 2" xfId="662"/>
    <cellStyle name="40% - Accent1 4 3 3" xfId="1130"/>
    <cellStyle name="40% - Accent1 4 4" xfId="281"/>
    <cellStyle name="40% - Accent1 4 5" xfId="395"/>
    <cellStyle name="40% - Accent1 4 6" xfId="1031"/>
    <cellStyle name="40% - Accent1 5" xfId="140"/>
    <cellStyle name="40% - Accent1 5 2" xfId="338"/>
    <cellStyle name="40% - Accent1 5 2 2" xfId="663"/>
    <cellStyle name="40% - Accent1 5 3" xfId="664"/>
    <cellStyle name="40% - Accent1 5 4" xfId="665"/>
    <cellStyle name="40% - Accent1 5 5" xfId="1088"/>
    <cellStyle name="40% - Accent1 6" xfId="239"/>
    <cellStyle name="40% - Accent1 6 2" xfId="666"/>
    <cellStyle name="40% - Accent1 6 2 2" xfId="667"/>
    <cellStyle name="40% - Accent1 6 3" xfId="668"/>
    <cellStyle name="40% - Accent1 6 4" xfId="669"/>
    <cellStyle name="40% - Accent1 7" xfId="353"/>
    <cellStyle name="40% - Accent1 7 2" xfId="670"/>
    <cellStyle name="40% - Accent1 7 2 2" xfId="671"/>
    <cellStyle name="40% - Accent1 7 3" xfId="672"/>
    <cellStyle name="40% - Accent1 7 4" xfId="673"/>
    <cellStyle name="40% - Accent1 8" xfId="674"/>
    <cellStyle name="40% - Accent1 8 2" xfId="675"/>
    <cellStyle name="40% - Accent1 9" xfId="676"/>
    <cellStyle name="40% - Accent1 9 2" xfId="677"/>
    <cellStyle name="40% - Accent2" xfId="8" builtinId="35" customBuiltin="1"/>
    <cellStyle name="40% - Accent2 10" xfId="678"/>
    <cellStyle name="40% - Accent2 11" xfId="679"/>
    <cellStyle name="40% - Accent2 12" xfId="990"/>
    <cellStyle name="40% - Accent2 2" xfId="56"/>
    <cellStyle name="40% - Accent2 2 2" xfId="112"/>
    <cellStyle name="40% - Accent2 2 2 2" xfId="211"/>
    <cellStyle name="40% - Accent2 2 2 2 2" xfId="680"/>
    <cellStyle name="40% - Accent2 2 2 2 2 2" xfId="681"/>
    <cellStyle name="40% - Accent2 2 2 2 3" xfId="682"/>
    <cellStyle name="40% - Accent2 2 2 2 4" xfId="683"/>
    <cellStyle name="40% - Accent2 2 2 2 5" xfId="1159"/>
    <cellStyle name="40% - Accent2 2 2 3" xfId="310"/>
    <cellStyle name="40% - Accent2 2 2 3 2" xfId="684"/>
    <cellStyle name="40% - Accent2 2 2 4" xfId="424"/>
    <cellStyle name="40% - Accent2 2 2 5" xfId="685"/>
    <cellStyle name="40% - Accent2 2 2 6" xfId="1060"/>
    <cellStyle name="40% - Accent2 2 3" xfId="155"/>
    <cellStyle name="40% - Accent2 2 3 2" xfId="686"/>
    <cellStyle name="40% - Accent2 2 3 2 2" xfId="687"/>
    <cellStyle name="40% - Accent2 2 3 3" xfId="688"/>
    <cellStyle name="40% - Accent2 2 3 4" xfId="689"/>
    <cellStyle name="40% - Accent2 2 3 5" xfId="1103"/>
    <cellStyle name="40% - Accent2 2 4" xfId="254"/>
    <cellStyle name="40% - Accent2 2 4 2" xfId="690"/>
    <cellStyle name="40% - Accent2 2 5" xfId="368"/>
    <cellStyle name="40% - Accent2 2 6" xfId="691"/>
    <cellStyle name="40% - Accent2 2 7" xfId="1004"/>
    <cellStyle name="40% - Accent2 3" xfId="70"/>
    <cellStyle name="40% - Accent2 3 2" xfId="113"/>
    <cellStyle name="40% - Accent2 3 2 2" xfId="212"/>
    <cellStyle name="40% - Accent2 3 2 2 2" xfId="692"/>
    <cellStyle name="40% - Accent2 3 2 2 3" xfId="1160"/>
    <cellStyle name="40% - Accent2 3 2 3" xfId="311"/>
    <cellStyle name="40% - Accent2 3 2 4" xfId="425"/>
    <cellStyle name="40% - Accent2 3 2 5" xfId="1061"/>
    <cellStyle name="40% - Accent2 3 3" xfId="169"/>
    <cellStyle name="40% - Accent2 3 3 2" xfId="693"/>
    <cellStyle name="40% - Accent2 3 3 3" xfId="1117"/>
    <cellStyle name="40% - Accent2 3 4" xfId="268"/>
    <cellStyle name="40% - Accent2 3 5" xfId="382"/>
    <cellStyle name="40% - Accent2 3 6" xfId="1018"/>
    <cellStyle name="40% - Accent2 4" xfId="84"/>
    <cellStyle name="40% - Accent2 4 2" xfId="114"/>
    <cellStyle name="40% - Accent2 4 2 2" xfId="213"/>
    <cellStyle name="40% - Accent2 4 2 2 2" xfId="694"/>
    <cellStyle name="40% - Accent2 4 2 2 3" xfId="1161"/>
    <cellStyle name="40% - Accent2 4 2 3" xfId="312"/>
    <cellStyle name="40% - Accent2 4 2 4" xfId="426"/>
    <cellStyle name="40% - Accent2 4 2 5" xfId="1062"/>
    <cellStyle name="40% - Accent2 4 3" xfId="183"/>
    <cellStyle name="40% - Accent2 4 3 2" xfId="695"/>
    <cellStyle name="40% - Accent2 4 3 3" xfId="1131"/>
    <cellStyle name="40% - Accent2 4 4" xfId="282"/>
    <cellStyle name="40% - Accent2 4 5" xfId="396"/>
    <cellStyle name="40% - Accent2 4 6" xfId="1032"/>
    <cellStyle name="40% - Accent2 5" xfId="141"/>
    <cellStyle name="40% - Accent2 5 2" xfId="339"/>
    <cellStyle name="40% - Accent2 5 2 2" xfId="696"/>
    <cellStyle name="40% - Accent2 5 3" xfId="697"/>
    <cellStyle name="40% - Accent2 5 4" xfId="698"/>
    <cellStyle name="40% - Accent2 5 5" xfId="1089"/>
    <cellStyle name="40% - Accent2 6" xfId="240"/>
    <cellStyle name="40% - Accent2 6 2" xfId="699"/>
    <cellStyle name="40% - Accent2 6 2 2" xfId="700"/>
    <cellStyle name="40% - Accent2 6 3" xfId="701"/>
    <cellStyle name="40% - Accent2 6 4" xfId="702"/>
    <cellStyle name="40% - Accent2 7" xfId="354"/>
    <cellStyle name="40% - Accent2 7 2" xfId="703"/>
    <cellStyle name="40% - Accent2 7 2 2" xfId="704"/>
    <cellStyle name="40% - Accent2 7 3" xfId="705"/>
    <cellStyle name="40% - Accent2 7 4" xfId="706"/>
    <cellStyle name="40% - Accent2 8" xfId="707"/>
    <cellStyle name="40% - Accent2 8 2" xfId="708"/>
    <cellStyle name="40% - Accent2 9" xfId="709"/>
    <cellStyle name="40% - Accent2 9 2" xfId="710"/>
    <cellStyle name="40% - Accent3" xfId="9" builtinId="39" customBuiltin="1"/>
    <cellStyle name="40% - Accent3 10" xfId="711"/>
    <cellStyle name="40% - Accent3 11" xfId="712"/>
    <cellStyle name="40% - Accent3 12" xfId="991"/>
    <cellStyle name="40% - Accent3 2" xfId="57"/>
    <cellStyle name="40% - Accent3 2 2" xfId="115"/>
    <cellStyle name="40% - Accent3 2 2 2" xfId="214"/>
    <cellStyle name="40% - Accent3 2 2 2 2" xfId="713"/>
    <cellStyle name="40% - Accent3 2 2 2 2 2" xfId="714"/>
    <cellStyle name="40% - Accent3 2 2 2 3" xfId="715"/>
    <cellStyle name="40% - Accent3 2 2 2 4" xfId="716"/>
    <cellStyle name="40% - Accent3 2 2 2 5" xfId="1162"/>
    <cellStyle name="40% - Accent3 2 2 3" xfId="313"/>
    <cellStyle name="40% - Accent3 2 2 3 2" xfId="717"/>
    <cellStyle name="40% - Accent3 2 2 4" xfId="427"/>
    <cellStyle name="40% - Accent3 2 2 5" xfId="718"/>
    <cellStyle name="40% - Accent3 2 2 6" xfId="1063"/>
    <cellStyle name="40% - Accent3 2 3" xfId="156"/>
    <cellStyle name="40% - Accent3 2 3 2" xfId="719"/>
    <cellStyle name="40% - Accent3 2 3 2 2" xfId="720"/>
    <cellStyle name="40% - Accent3 2 3 3" xfId="721"/>
    <cellStyle name="40% - Accent3 2 3 4" xfId="722"/>
    <cellStyle name="40% - Accent3 2 3 5" xfId="1104"/>
    <cellStyle name="40% - Accent3 2 4" xfId="255"/>
    <cellStyle name="40% - Accent3 2 4 2" xfId="723"/>
    <cellStyle name="40% - Accent3 2 5" xfId="369"/>
    <cellStyle name="40% - Accent3 2 6" xfId="724"/>
    <cellStyle name="40% - Accent3 2 7" xfId="1005"/>
    <cellStyle name="40% - Accent3 3" xfId="71"/>
    <cellStyle name="40% - Accent3 3 2" xfId="116"/>
    <cellStyle name="40% - Accent3 3 2 2" xfId="215"/>
    <cellStyle name="40% - Accent3 3 2 2 2" xfId="725"/>
    <cellStyle name="40% - Accent3 3 2 2 3" xfId="1163"/>
    <cellStyle name="40% - Accent3 3 2 3" xfId="314"/>
    <cellStyle name="40% - Accent3 3 2 4" xfId="428"/>
    <cellStyle name="40% - Accent3 3 2 5" xfId="1064"/>
    <cellStyle name="40% - Accent3 3 3" xfId="170"/>
    <cellStyle name="40% - Accent3 3 3 2" xfId="726"/>
    <cellStyle name="40% - Accent3 3 3 3" xfId="1118"/>
    <cellStyle name="40% - Accent3 3 4" xfId="269"/>
    <cellStyle name="40% - Accent3 3 5" xfId="383"/>
    <cellStyle name="40% - Accent3 3 6" xfId="1019"/>
    <cellStyle name="40% - Accent3 4" xfId="85"/>
    <cellStyle name="40% - Accent3 4 2" xfId="117"/>
    <cellStyle name="40% - Accent3 4 2 2" xfId="216"/>
    <cellStyle name="40% - Accent3 4 2 2 2" xfId="727"/>
    <cellStyle name="40% - Accent3 4 2 2 3" xfId="1164"/>
    <cellStyle name="40% - Accent3 4 2 3" xfId="315"/>
    <cellStyle name="40% - Accent3 4 2 4" xfId="429"/>
    <cellStyle name="40% - Accent3 4 2 5" xfId="1065"/>
    <cellStyle name="40% - Accent3 4 3" xfId="184"/>
    <cellStyle name="40% - Accent3 4 3 2" xfId="728"/>
    <cellStyle name="40% - Accent3 4 3 3" xfId="1132"/>
    <cellStyle name="40% - Accent3 4 4" xfId="283"/>
    <cellStyle name="40% - Accent3 4 5" xfId="397"/>
    <cellStyle name="40% - Accent3 4 6" xfId="1033"/>
    <cellStyle name="40% - Accent3 5" xfId="142"/>
    <cellStyle name="40% - Accent3 5 2" xfId="340"/>
    <cellStyle name="40% - Accent3 5 2 2" xfId="729"/>
    <cellStyle name="40% - Accent3 5 3" xfId="730"/>
    <cellStyle name="40% - Accent3 5 4" xfId="731"/>
    <cellStyle name="40% - Accent3 5 5" xfId="1090"/>
    <cellStyle name="40% - Accent3 6" xfId="241"/>
    <cellStyle name="40% - Accent3 6 2" xfId="732"/>
    <cellStyle name="40% - Accent3 6 2 2" xfId="733"/>
    <cellStyle name="40% - Accent3 6 3" xfId="734"/>
    <cellStyle name="40% - Accent3 6 4" xfId="735"/>
    <cellStyle name="40% - Accent3 7" xfId="355"/>
    <cellStyle name="40% - Accent3 7 2" xfId="736"/>
    <cellStyle name="40% - Accent3 7 2 2" xfId="737"/>
    <cellStyle name="40% - Accent3 7 3" xfId="738"/>
    <cellStyle name="40% - Accent3 7 4" xfId="739"/>
    <cellStyle name="40% - Accent3 8" xfId="740"/>
    <cellStyle name="40% - Accent3 8 2" xfId="741"/>
    <cellStyle name="40% - Accent3 9" xfId="742"/>
    <cellStyle name="40% - Accent3 9 2" xfId="743"/>
    <cellStyle name="40% - Accent4" xfId="10" builtinId="43" customBuiltin="1"/>
    <cellStyle name="40% - Accent4 10" xfId="744"/>
    <cellStyle name="40% - Accent4 11" xfId="745"/>
    <cellStyle name="40% - Accent4 12" xfId="992"/>
    <cellStyle name="40% - Accent4 2" xfId="58"/>
    <cellStyle name="40% - Accent4 2 2" xfId="118"/>
    <cellStyle name="40% - Accent4 2 2 2" xfId="217"/>
    <cellStyle name="40% - Accent4 2 2 2 2" xfId="746"/>
    <cellStyle name="40% - Accent4 2 2 2 2 2" xfId="747"/>
    <cellStyle name="40% - Accent4 2 2 2 3" xfId="748"/>
    <cellStyle name="40% - Accent4 2 2 2 4" xfId="749"/>
    <cellStyle name="40% - Accent4 2 2 2 5" xfId="1165"/>
    <cellStyle name="40% - Accent4 2 2 3" xfId="316"/>
    <cellStyle name="40% - Accent4 2 2 3 2" xfId="750"/>
    <cellStyle name="40% - Accent4 2 2 4" xfId="430"/>
    <cellStyle name="40% - Accent4 2 2 5" xfId="751"/>
    <cellStyle name="40% - Accent4 2 2 6" xfId="1066"/>
    <cellStyle name="40% - Accent4 2 3" xfId="157"/>
    <cellStyle name="40% - Accent4 2 3 2" xfId="752"/>
    <cellStyle name="40% - Accent4 2 3 2 2" xfId="753"/>
    <cellStyle name="40% - Accent4 2 3 3" xfId="754"/>
    <cellStyle name="40% - Accent4 2 3 4" xfId="755"/>
    <cellStyle name="40% - Accent4 2 3 5" xfId="1105"/>
    <cellStyle name="40% - Accent4 2 4" xfId="256"/>
    <cellStyle name="40% - Accent4 2 4 2" xfId="756"/>
    <cellStyle name="40% - Accent4 2 5" xfId="370"/>
    <cellStyle name="40% - Accent4 2 6" xfId="757"/>
    <cellStyle name="40% - Accent4 2 7" xfId="1006"/>
    <cellStyle name="40% - Accent4 3" xfId="72"/>
    <cellStyle name="40% - Accent4 3 2" xfId="119"/>
    <cellStyle name="40% - Accent4 3 2 2" xfId="218"/>
    <cellStyle name="40% - Accent4 3 2 2 2" xfId="758"/>
    <cellStyle name="40% - Accent4 3 2 2 3" xfId="1166"/>
    <cellStyle name="40% - Accent4 3 2 3" xfId="317"/>
    <cellStyle name="40% - Accent4 3 2 4" xfId="431"/>
    <cellStyle name="40% - Accent4 3 2 5" xfId="1067"/>
    <cellStyle name="40% - Accent4 3 3" xfId="171"/>
    <cellStyle name="40% - Accent4 3 3 2" xfId="759"/>
    <cellStyle name="40% - Accent4 3 3 3" xfId="1119"/>
    <cellStyle name="40% - Accent4 3 4" xfId="270"/>
    <cellStyle name="40% - Accent4 3 5" xfId="384"/>
    <cellStyle name="40% - Accent4 3 6" xfId="1020"/>
    <cellStyle name="40% - Accent4 4" xfId="86"/>
    <cellStyle name="40% - Accent4 4 2" xfId="120"/>
    <cellStyle name="40% - Accent4 4 2 2" xfId="219"/>
    <cellStyle name="40% - Accent4 4 2 2 2" xfId="760"/>
    <cellStyle name="40% - Accent4 4 2 2 3" xfId="1167"/>
    <cellStyle name="40% - Accent4 4 2 3" xfId="318"/>
    <cellStyle name="40% - Accent4 4 2 4" xfId="432"/>
    <cellStyle name="40% - Accent4 4 2 5" xfId="1068"/>
    <cellStyle name="40% - Accent4 4 3" xfId="185"/>
    <cellStyle name="40% - Accent4 4 3 2" xfId="761"/>
    <cellStyle name="40% - Accent4 4 3 3" xfId="1133"/>
    <cellStyle name="40% - Accent4 4 4" xfId="284"/>
    <cellStyle name="40% - Accent4 4 5" xfId="398"/>
    <cellStyle name="40% - Accent4 4 6" xfId="1034"/>
    <cellStyle name="40% - Accent4 5" xfId="143"/>
    <cellStyle name="40% - Accent4 5 2" xfId="341"/>
    <cellStyle name="40% - Accent4 5 2 2" xfId="762"/>
    <cellStyle name="40% - Accent4 5 3" xfId="763"/>
    <cellStyle name="40% - Accent4 5 4" xfId="764"/>
    <cellStyle name="40% - Accent4 5 5" xfId="1091"/>
    <cellStyle name="40% - Accent4 6" xfId="242"/>
    <cellStyle name="40% - Accent4 6 2" xfId="765"/>
    <cellStyle name="40% - Accent4 6 2 2" xfId="766"/>
    <cellStyle name="40% - Accent4 6 3" xfId="767"/>
    <cellStyle name="40% - Accent4 6 4" xfId="768"/>
    <cellStyle name="40% - Accent4 7" xfId="356"/>
    <cellStyle name="40% - Accent4 7 2" xfId="769"/>
    <cellStyle name="40% - Accent4 7 2 2" xfId="770"/>
    <cellStyle name="40% - Accent4 7 3" xfId="771"/>
    <cellStyle name="40% - Accent4 7 4" xfId="772"/>
    <cellStyle name="40% - Accent4 8" xfId="773"/>
    <cellStyle name="40% - Accent4 8 2" xfId="774"/>
    <cellStyle name="40% - Accent4 9" xfId="775"/>
    <cellStyle name="40% - Accent4 9 2" xfId="776"/>
    <cellStyle name="40% - Accent5" xfId="11" builtinId="47" customBuiltin="1"/>
    <cellStyle name="40% - Accent5 10" xfId="777"/>
    <cellStyle name="40% - Accent5 11" xfId="778"/>
    <cellStyle name="40% - Accent5 12" xfId="993"/>
    <cellStyle name="40% - Accent5 2" xfId="59"/>
    <cellStyle name="40% - Accent5 2 2" xfId="121"/>
    <cellStyle name="40% - Accent5 2 2 2" xfId="220"/>
    <cellStyle name="40% - Accent5 2 2 2 2" xfId="779"/>
    <cellStyle name="40% - Accent5 2 2 2 2 2" xfId="780"/>
    <cellStyle name="40% - Accent5 2 2 2 3" xfId="781"/>
    <cellStyle name="40% - Accent5 2 2 2 4" xfId="782"/>
    <cellStyle name="40% - Accent5 2 2 2 5" xfId="1168"/>
    <cellStyle name="40% - Accent5 2 2 3" xfId="319"/>
    <cellStyle name="40% - Accent5 2 2 3 2" xfId="783"/>
    <cellStyle name="40% - Accent5 2 2 4" xfId="433"/>
    <cellStyle name="40% - Accent5 2 2 5" xfId="784"/>
    <cellStyle name="40% - Accent5 2 2 6" xfId="1069"/>
    <cellStyle name="40% - Accent5 2 3" xfId="158"/>
    <cellStyle name="40% - Accent5 2 3 2" xfId="785"/>
    <cellStyle name="40% - Accent5 2 3 2 2" xfId="786"/>
    <cellStyle name="40% - Accent5 2 3 3" xfId="787"/>
    <cellStyle name="40% - Accent5 2 3 4" xfId="788"/>
    <cellStyle name="40% - Accent5 2 3 5" xfId="1106"/>
    <cellStyle name="40% - Accent5 2 4" xfId="257"/>
    <cellStyle name="40% - Accent5 2 4 2" xfId="789"/>
    <cellStyle name="40% - Accent5 2 5" xfId="371"/>
    <cellStyle name="40% - Accent5 2 6" xfId="790"/>
    <cellStyle name="40% - Accent5 2 7" xfId="1007"/>
    <cellStyle name="40% - Accent5 3" xfId="73"/>
    <cellStyle name="40% - Accent5 3 2" xfId="122"/>
    <cellStyle name="40% - Accent5 3 2 2" xfId="221"/>
    <cellStyle name="40% - Accent5 3 2 2 2" xfId="791"/>
    <cellStyle name="40% - Accent5 3 2 2 3" xfId="1169"/>
    <cellStyle name="40% - Accent5 3 2 3" xfId="320"/>
    <cellStyle name="40% - Accent5 3 2 4" xfId="434"/>
    <cellStyle name="40% - Accent5 3 2 5" xfId="1070"/>
    <cellStyle name="40% - Accent5 3 3" xfId="172"/>
    <cellStyle name="40% - Accent5 3 3 2" xfId="792"/>
    <cellStyle name="40% - Accent5 3 3 3" xfId="1120"/>
    <cellStyle name="40% - Accent5 3 4" xfId="271"/>
    <cellStyle name="40% - Accent5 3 5" xfId="385"/>
    <cellStyle name="40% - Accent5 3 6" xfId="1021"/>
    <cellStyle name="40% - Accent5 4" xfId="87"/>
    <cellStyle name="40% - Accent5 4 2" xfId="123"/>
    <cellStyle name="40% - Accent5 4 2 2" xfId="222"/>
    <cellStyle name="40% - Accent5 4 2 2 2" xfId="793"/>
    <cellStyle name="40% - Accent5 4 2 2 3" xfId="1170"/>
    <cellStyle name="40% - Accent5 4 2 3" xfId="321"/>
    <cellStyle name="40% - Accent5 4 2 4" xfId="435"/>
    <cellStyle name="40% - Accent5 4 2 5" xfId="1071"/>
    <cellStyle name="40% - Accent5 4 3" xfId="186"/>
    <cellStyle name="40% - Accent5 4 3 2" xfId="794"/>
    <cellStyle name="40% - Accent5 4 3 3" xfId="1134"/>
    <cellStyle name="40% - Accent5 4 4" xfId="285"/>
    <cellStyle name="40% - Accent5 4 5" xfId="399"/>
    <cellStyle name="40% - Accent5 4 6" xfId="1035"/>
    <cellStyle name="40% - Accent5 5" xfId="144"/>
    <cellStyle name="40% - Accent5 5 2" xfId="342"/>
    <cellStyle name="40% - Accent5 5 2 2" xfId="795"/>
    <cellStyle name="40% - Accent5 5 3" xfId="796"/>
    <cellStyle name="40% - Accent5 5 4" xfId="797"/>
    <cellStyle name="40% - Accent5 5 5" xfId="1092"/>
    <cellStyle name="40% - Accent5 6" xfId="243"/>
    <cellStyle name="40% - Accent5 6 2" xfId="798"/>
    <cellStyle name="40% - Accent5 6 2 2" xfId="799"/>
    <cellStyle name="40% - Accent5 6 3" xfId="800"/>
    <cellStyle name="40% - Accent5 6 4" xfId="801"/>
    <cellStyle name="40% - Accent5 7" xfId="357"/>
    <cellStyle name="40% - Accent5 7 2" xfId="802"/>
    <cellStyle name="40% - Accent5 7 2 2" xfId="803"/>
    <cellStyle name="40% - Accent5 7 3" xfId="804"/>
    <cellStyle name="40% - Accent5 7 4" xfId="805"/>
    <cellStyle name="40% - Accent5 8" xfId="806"/>
    <cellStyle name="40% - Accent5 8 2" xfId="807"/>
    <cellStyle name="40% - Accent5 9" xfId="808"/>
    <cellStyle name="40% - Accent5 9 2" xfId="809"/>
    <cellStyle name="40% - Accent6" xfId="12" builtinId="51" customBuiltin="1"/>
    <cellStyle name="40% - Accent6 10" xfId="810"/>
    <cellStyle name="40% - Accent6 11" xfId="811"/>
    <cellStyle name="40% - Accent6 12" xfId="994"/>
    <cellStyle name="40% - Accent6 2" xfId="60"/>
    <cellStyle name="40% - Accent6 2 2" xfId="124"/>
    <cellStyle name="40% - Accent6 2 2 2" xfId="223"/>
    <cellStyle name="40% - Accent6 2 2 2 2" xfId="812"/>
    <cellStyle name="40% - Accent6 2 2 2 2 2" xfId="813"/>
    <cellStyle name="40% - Accent6 2 2 2 3" xfId="814"/>
    <cellStyle name="40% - Accent6 2 2 2 4" xfId="815"/>
    <cellStyle name="40% - Accent6 2 2 2 5" xfId="1171"/>
    <cellStyle name="40% - Accent6 2 2 3" xfId="322"/>
    <cellStyle name="40% - Accent6 2 2 3 2" xfId="816"/>
    <cellStyle name="40% - Accent6 2 2 4" xfId="436"/>
    <cellStyle name="40% - Accent6 2 2 5" xfId="817"/>
    <cellStyle name="40% - Accent6 2 2 6" xfId="1072"/>
    <cellStyle name="40% - Accent6 2 3" xfId="159"/>
    <cellStyle name="40% - Accent6 2 3 2" xfId="818"/>
    <cellStyle name="40% - Accent6 2 3 2 2" xfId="819"/>
    <cellStyle name="40% - Accent6 2 3 3" xfId="820"/>
    <cellStyle name="40% - Accent6 2 3 4" xfId="821"/>
    <cellStyle name="40% - Accent6 2 3 5" xfId="1107"/>
    <cellStyle name="40% - Accent6 2 4" xfId="258"/>
    <cellStyle name="40% - Accent6 2 4 2" xfId="822"/>
    <cellStyle name="40% - Accent6 2 5" xfId="372"/>
    <cellStyle name="40% - Accent6 2 6" xfId="823"/>
    <cellStyle name="40% - Accent6 2 7" xfId="1008"/>
    <cellStyle name="40% - Accent6 3" xfId="74"/>
    <cellStyle name="40% - Accent6 3 2" xfId="125"/>
    <cellStyle name="40% - Accent6 3 2 2" xfId="224"/>
    <cellStyle name="40% - Accent6 3 2 2 2" xfId="824"/>
    <cellStyle name="40% - Accent6 3 2 2 3" xfId="1172"/>
    <cellStyle name="40% - Accent6 3 2 3" xfId="323"/>
    <cellStyle name="40% - Accent6 3 2 4" xfId="437"/>
    <cellStyle name="40% - Accent6 3 2 5" xfId="1073"/>
    <cellStyle name="40% - Accent6 3 3" xfId="173"/>
    <cellStyle name="40% - Accent6 3 3 2" xfId="825"/>
    <cellStyle name="40% - Accent6 3 3 3" xfId="1121"/>
    <cellStyle name="40% - Accent6 3 4" xfId="272"/>
    <cellStyle name="40% - Accent6 3 5" xfId="386"/>
    <cellStyle name="40% - Accent6 3 6" xfId="1022"/>
    <cellStyle name="40% - Accent6 4" xfId="88"/>
    <cellStyle name="40% - Accent6 4 2" xfId="126"/>
    <cellStyle name="40% - Accent6 4 2 2" xfId="225"/>
    <cellStyle name="40% - Accent6 4 2 2 2" xfId="826"/>
    <cellStyle name="40% - Accent6 4 2 2 3" xfId="1173"/>
    <cellStyle name="40% - Accent6 4 2 3" xfId="324"/>
    <cellStyle name="40% - Accent6 4 2 4" xfId="438"/>
    <cellStyle name="40% - Accent6 4 2 5" xfId="1074"/>
    <cellStyle name="40% - Accent6 4 3" xfId="187"/>
    <cellStyle name="40% - Accent6 4 3 2" xfId="827"/>
    <cellStyle name="40% - Accent6 4 3 3" xfId="1135"/>
    <cellStyle name="40% - Accent6 4 4" xfId="286"/>
    <cellStyle name="40% - Accent6 4 5" xfId="400"/>
    <cellStyle name="40% - Accent6 4 6" xfId="1036"/>
    <cellStyle name="40% - Accent6 5" xfId="145"/>
    <cellStyle name="40% - Accent6 5 2" xfId="343"/>
    <cellStyle name="40% - Accent6 5 2 2" xfId="828"/>
    <cellStyle name="40% - Accent6 5 3" xfId="829"/>
    <cellStyle name="40% - Accent6 5 4" xfId="830"/>
    <cellStyle name="40% - Accent6 5 5" xfId="1093"/>
    <cellStyle name="40% - Accent6 6" xfId="244"/>
    <cellStyle name="40% - Accent6 6 2" xfId="831"/>
    <cellStyle name="40% - Accent6 6 2 2" xfId="832"/>
    <cellStyle name="40% - Accent6 6 3" xfId="833"/>
    <cellStyle name="40% - Accent6 6 4" xfId="834"/>
    <cellStyle name="40% - Accent6 7" xfId="358"/>
    <cellStyle name="40% - Accent6 7 2" xfId="835"/>
    <cellStyle name="40% - Accent6 7 2 2" xfId="836"/>
    <cellStyle name="40% - Accent6 7 3" xfId="837"/>
    <cellStyle name="40% - Accent6 7 4" xfId="838"/>
    <cellStyle name="40% - Accent6 8" xfId="839"/>
    <cellStyle name="40% - Accent6 8 2" xfId="840"/>
    <cellStyle name="40% - Accent6 9" xfId="841"/>
    <cellStyle name="40% - Accent6 9 2" xfId="842"/>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ustomBuiltin="1"/>
    <cellStyle name="Comma 2" xfId="29"/>
    <cellStyle name="Comma 2 2" xfId="843"/>
    <cellStyle name="Comma 3" xfId="844"/>
    <cellStyle name="Comma 4" xfId="845"/>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ustomBuiltin="1"/>
    <cellStyle name="Normal 2" xfId="39"/>
    <cellStyle name="Normal 2 2" xfId="446"/>
    <cellStyle name="Normal 2 3" xfId="846"/>
    <cellStyle name="Normal 3" xfId="40"/>
    <cellStyle name="Normal 3 2" xfId="344"/>
    <cellStyle name="Normal 3 2 2" xfId="847"/>
    <cellStyle name="Normal 3 2 2 2" xfId="848"/>
    <cellStyle name="Normal 3 2 2 2 2" xfId="849"/>
    <cellStyle name="Normal 3 2 2 2 2 2" xfId="850"/>
    <cellStyle name="Normal 3 2 2 2 3" xfId="851"/>
    <cellStyle name="Normal 3 2 2 2 4" xfId="852"/>
    <cellStyle name="Normal 3 2 2 3" xfId="853"/>
    <cellStyle name="Normal 3 2 2 3 2" xfId="854"/>
    <cellStyle name="Normal 3 2 2 4" xfId="855"/>
    <cellStyle name="Normal 3 2 2 5" xfId="856"/>
    <cellStyle name="Normal 3 2 3" xfId="857"/>
    <cellStyle name="Normal 3 2 3 2" xfId="858"/>
    <cellStyle name="Normal 3 2 3 2 2" xfId="859"/>
    <cellStyle name="Normal 3 2 3 3" xfId="860"/>
    <cellStyle name="Normal 3 2 3 4" xfId="861"/>
    <cellStyle name="Normal 3 2 4" xfId="862"/>
    <cellStyle name="Normal 3 2 4 2" xfId="863"/>
    <cellStyle name="Normal 3 2 5" xfId="864"/>
    <cellStyle name="Normal 3 2 6" xfId="865"/>
    <cellStyle name="Normal 4" xfId="41"/>
    <cellStyle name="Normal 4 10" xfId="866"/>
    <cellStyle name="Normal 4 10 2" xfId="867"/>
    <cellStyle name="Normal 4 11" xfId="868"/>
    <cellStyle name="Normal 4 12" xfId="869"/>
    <cellStyle name="Normal 4 13" xfId="995"/>
    <cellStyle name="Normal 4 2" xfId="61"/>
    <cellStyle name="Normal 4 2 2" xfId="128"/>
    <cellStyle name="Normal 4 2 2 2" xfId="227"/>
    <cellStyle name="Normal 4 2 2 2 2" xfId="1175"/>
    <cellStyle name="Normal 4 2 2 3" xfId="326"/>
    <cellStyle name="Normal 4 2 2 4" xfId="440"/>
    <cellStyle name="Normal 4 2 2 5" xfId="1076"/>
    <cellStyle name="Normal 4 2 3" xfId="160"/>
    <cellStyle name="Normal 4 2 3 2" xfId="1108"/>
    <cellStyle name="Normal 4 2 4" xfId="259"/>
    <cellStyle name="Normal 4 2 5" xfId="373"/>
    <cellStyle name="Normal 4 2 6" xfId="1009"/>
    <cellStyle name="Normal 4 3" xfId="75"/>
    <cellStyle name="Normal 4 3 2" xfId="129"/>
    <cellStyle name="Normal 4 3 2 2" xfId="228"/>
    <cellStyle name="Normal 4 3 2 2 2" xfId="870"/>
    <cellStyle name="Normal 4 3 2 2 2 2" xfId="871"/>
    <cellStyle name="Normal 4 3 2 2 3" xfId="872"/>
    <cellStyle name="Normal 4 3 2 2 4" xfId="873"/>
    <cellStyle name="Normal 4 3 2 2 5" xfId="1176"/>
    <cellStyle name="Normal 4 3 2 3" xfId="327"/>
    <cellStyle name="Normal 4 3 2 3 2" xfId="874"/>
    <cellStyle name="Normal 4 3 2 4" xfId="441"/>
    <cellStyle name="Normal 4 3 2 5" xfId="875"/>
    <cellStyle name="Normal 4 3 2 6" xfId="1077"/>
    <cellStyle name="Normal 4 3 3" xfId="174"/>
    <cellStyle name="Normal 4 3 3 2" xfId="876"/>
    <cellStyle name="Normal 4 3 3 2 2" xfId="877"/>
    <cellStyle name="Normal 4 3 3 3" xfId="878"/>
    <cellStyle name="Normal 4 3 3 4" xfId="879"/>
    <cellStyle name="Normal 4 3 3 5" xfId="1122"/>
    <cellStyle name="Normal 4 3 4" xfId="273"/>
    <cellStyle name="Normal 4 3 4 2" xfId="880"/>
    <cellStyle name="Normal 4 3 5" xfId="387"/>
    <cellStyle name="Normal 4 3 6" xfId="881"/>
    <cellStyle name="Normal 4 3 7" xfId="1023"/>
    <cellStyle name="Normal 4 4" xfId="89"/>
    <cellStyle name="Normal 4 4 2" xfId="130"/>
    <cellStyle name="Normal 4 4 2 2" xfId="229"/>
    <cellStyle name="Normal 4 4 2 2 2" xfId="882"/>
    <cellStyle name="Normal 4 4 2 2 3" xfId="1177"/>
    <cellStyle name="Normal 4 4 2 3" xfId="328"/>
    <cellStyle name="Normal 4 4 2 4" xfId="442"/>
    <cellStyle name="Normal 4 4 2 5" xfId="1078"/>
    <cellStyle name="Normal 4 4 3" xfId="188"/>
    <cellStyle name="Normal 4 4 3 2" xfId="883"/>
    <cellStyle name="Normal 4 4 3 3" xfId="1136"/>
    <cellStyle name="Normal 4 4 4" xfId="287"/>
    <cellStyle name="Normal 4 4 5" xfId="401"/>
    <cellStyle name="Normal 4 4 6" xfId="1037"/>
    <cellStyle name="Normal 4 5" xfId="127"/>
    <cellStyle name="Normal 4 5 2" xfId="226"/>
    <cellStyle name="Normal 4 5 2 2" xfId="884"/>
    <cellStyle name="Normal 4 5 2 2 2" xfId="885"/>
    <cellStyle name="Normal 4 5 2 3" xfId="886"/>
    <cellStyle name="Normal 4 5 2 4" xfId="887"/>
    <cellStyle name="Normal 4 5 2 5" xfId="1174"/>
    <cellStyle name="Normal 4 5 3" xfId="325"/>
    <cellStyle name="Normal 4 5 3 2" xfId="888"/>
    <cellStyle name="Normal 4 5 4" xfId="439"/>
    <cellStyle name="Normal 4 5 5" xfId="889"/>
    <cellStyle name="Normal 4 5 6" xfId="1075"/>
    <cellStyle name="Normal 4 6" xfId="146"/>
    <cellStyle name="Normal 4 6 2" xfId="345"/>
    <cellStyle name="Normal 4 6 2 2" xfId="890"/>
    <cellStyle name="Normal 4 6 3" xfId="891"/>
    <cellStyle name="Normal 4 6 4" xfId="892"/>
    <cellStyle name="Normal 4 6 5" xfId="1094"/>
    <cellStyle name="Normal 4 7" xfId="245"/>
    <cellStyle name="Normal 4 7 2" xfId="893"/>
    <cellStyle name="Normal 4 7 2 2" xfId="894"/>
    <cellStyle name="Normal 4 7 3" xfId="895"/>
    <cellStyle name="Normal 4 7 4" xfId="896"/>
    <cellStyle name="Normal 4 8" xfId="359"/>
    <cellStyle name="Normal 4 8 2" xfId="897"/>
    <cellStyle name="Normal 4 8 2 2" xfId="898"/>
    <cellStyle name="Normal 4 8 3" xfId="899"/>
    <cellStyle name="Normal 4 8 4" xfId="900"/>
    <cellStyle name="Normal 4 9" xfId="901"/>
    <cellStyle name="Normal 4 9 2" xfId="902"/>
    <cellStyle name="Normal 5" xfId="903"/>
    <cellStyle name="Normal 6" xfId="904"/>
    <cellStyle name="Normal 6 2" xfId="905"/>
    <cellStyle name="Normal 6 2 2" xfId="906"/>
    <cellStyle name="Normal 6 2 2 2" xfId="907"/>
    <cellStyle name="Normal 6 2 2 2 2" xfId="908"/>
    <cellStyle name="Normal 6 2 2 3" xfId="909"/>
    <cellStyle name="Normal 6 2 2 4" xfId="910"/>
    <cellStyle name="Normal 6 2 3" xfId="911"/>
    <cellStyle name="Normal 6 2 3 2" xfId="912"/>
    <cellStyle name="Normal 6 2 4" xfId="913"/>
    <cellStyle name="Normal 6 2 5" xfId="914"/>
    <cellStyle name="Normal 6 3" xfId="915"/>
    <cellStyle name="Normal 6 3 2" xfId="916"/>
    <cellStyle name="Normal 6 3 2 2" xfId="917"/>
    <cellStyle name="Normal 6 3 3" xfId="918"/>
    <cellStyle name="Normal 6 3 4" xfId="919"/>
    <cellStyle name="Normal 6 4" xfId="920"/>
    <cellStyle name="Normal 6 4 2" xfId="921"/>
    <cellStyle name="Normal 6 5" xfId="922"/>
    <cellStyle name="Normal 6 6" xfId="923"/>
    <cellStyle name="Normal 7" xfId="924"/>
    <cellStyle name="Normal 8" xfId="925"/>
    <cellStyle name="Normal 8 2" xfId="926"/>
    <cellStyle name="Normal 8 2 2" xfId="927"/>
    <cellStyle name="Normal 8 2 2 2" xfId="928"/>
    <cellStyle name="Normal 8 2 2 2 2" xfId="929"/>
    <cellStyle name="Normal 8 2 2 3" xfId="930"/>
    <cellStyle name="Normal 8 2 2 4" xfId="931"/>
    <cellStyle name="Normal 8 2 3" xfId="932"/>
    <cellStyle name="Normal 8 2 3 2" xfId="933"/>
    <cellStyle name="Normal 8 2 4" xfId="934"/>
    <cellStyle name="Normal 8 2 5" xfId="935"/>
    <cellStyle name="Normal 8 3" xfId="936"/>
    <cellStyle name="Normal 8 3 2" xfId="937"/>
    <cellStyle name="Normal 8 3 2 2" xfId="938"/>
    <cellStyle name="Normal 8 3 3" xfId="939"/>
    <cellStyle name="Normal 8 3 4" xfId="940"/>
    <cellStyle name="Normal 8 4" xfId="941"/>
    <cellStyle name="Normal 8 4 2" xfId="942"/>
    <cellStyle name="Normal 8 5" xfId="943"/>
    <cellStyle name="Normal 8 6" xfId="944"/>
    <cellStyle name="Normal 9" xfId="945"/>
    <cellStyle name="Note" xfId="42" builtinId="10" customBuiltin="1"/>
    <cellStyle name="Note 10" xfId="946"/>
    <cellStyle name="Note 11" xfId="947"/>
    <cellStyle name="Note 12" xfId="996"/>
    <cellStyle name="Note 2" xfId="62"/>
    <cellStyle name="Note 2 2" xfId="131"/>
    <cellStyle name="Note 2 2 2" xfId="230"/>
    <cellStyle name="Note 2 2 2 2" xfId="948"/>
    <cellStyle name="Note 2 2 2 2 2" xfId="949"/>
    <cellStyle name="Note 2 2 2 3" xfId="950"/>
    <cellStyle name="Note 2 2 2 4" xfId="951"/>
    <cellStyle name="Note 2 2 2 5" xfId="1178"/>
    <cellStyle name="Note 2 2 3" xfId="329"/>
    <cellStyle name="Note 2 2 3 2" xfId="952"/>
    <cellStyle name="Note 2 2 4" xfId="443"/>
    <cellStyle name="Note 2 2 5" xfId="953"/>
    <cellStyle name="Note 2 2 6" xfId="1079"/>
    <cellStyle name="Note 2 3" xfId="161"/>
    <cellStyle name="Note 2 3 2" xfId="954"/>
    <cellStyle name="Note 2 3 2 2" xfId="955"/>
    <cellStyle name="Note 2 3 3" xfId="956"/>
    <cellStyle name="Note 2 3 4" xfId="957"/>
    <cellStyle name="Note 2 3 5" xfId="1109"/>
    <cellStyle name="Note 2 4" xfId="260"/>
    <cellStyle name="Note 2 4 2" xfId="958"/>
    <cellStyle name="Note 2 5" xfId="374"/>
    <cellStyle name="Note 2 6" xfId="959"/>
    <cellStyle name="Note 2 7" xfId="1010"/>
    <cellStyle name="Note 3" xfId="76"/>
    <cellStyle name="Note 3 2" xfId="132"/>
    <cellStyle name="Note 3 2 2" xfId="231"/>
    <cellStyle name="Note 3 2 2 2" xfId="960"/>
    <cellStyle name="Note 3 2 2 3" xfId="1179"/>
    <cellStyle name="Note 3 2 3" xfId="330"/>
    <cellStyle name="Note 3 2 4" xfId="444"/>
    <cellStyle name="Note 3 2 5" xfId="1080"/>
    <cellStyle name="Note 3 3" xfId="175"/>
    <cellStyle name="Note 3 3 2" xfId="961"/>
    <cellStyle name="Note 3 3 3" xfId="1123"/>
    <cellStyle name="Note 3 4" xfId="274"/>
    <cellStyle name="Note 3 5" xfId="388"/>
    <cellStyle name="Note 3 6" xfId="1024"/>
    <cellStyle name="Note 4" xfId="90"/>
    <cellStyle name="Note 4 2" xfId="133"/>
    <cellStyle name="Note 4 2 2" xfId="232"/>
    <cellStyle name="Note 4 2 2 2" xfId="962"/>
    <cellStyle name="Note 4 2 2 3" xfId="1180"/>
    <cellStyle name="Note 4 2 3" xfId="331"/>
    <cellStyle name="Note 4 2 4" xfId="445"/>
    <cellStyle name="Note 4 2 5" xfId="1081"/>
    <cellStyle name="Note 4 3" xfId="189"/>
    <cellStyle name="Note 4 3 2" xfId="963"/>
    <cellStyle name="Note 4 3 3" xfId="1137"/>
    <cellStyle name="Note 4 4" xfId="288"/>
    <cellStyle name="Note 4 5" xfId="402"/>
    <cellStyle name="Note 4 6" xfId="1038"/>
    <cellStyle name="Note 5" xfId="147"/>
    <cellStyle name="Note 5 2" xfId="346"/>
    <cellStyle name="Note 5 2 2" xfId="964"/>
    <cellStyle name="Note 5 3" xfId="965"/>
    <cellStyle name="Note 5 4" xfId="966"/>
    <cellStyle name="Note 5 5" xfId="1095"/>
    <cellStyle name="Note 6" xfId="246"/>
    <cellStyle name="Note 6 2" xfId="967"/>
    <cellStyle name="Note 6 2 2" xfId="968"/>
    <cellStyle name="Note 6 3" xfId="969"/>
    <cellStyle name="Note 6 4" xfId="970"/>
    <cellStyle name="Note 7" xfId="360"/>
    <cellStyle name="Note 7 2" xfId="971"/>
    <cellStyle name="Note 7 2 2" xfId="972"/>
    <cellStyle name="Note 7 3" xfId="973"/>
    <cellStyle name="Note 7 4" xfId="974"/>
    <cellStyle name="Note 8" xfId="975"/>
    <cellStyle name="Note 8 2" xfId="976"/>
    <cellStyle name="Note 9" xfId="977"/>
    <cellStyle name="Note 9 2" xfId="978"/>
    <cellStyle name="Output" xfId="43" builtinId="21" customBuiltin="1"/>
    <cellStyle name="Percent" xfId="44" builtinId="5" customBuiltin="1"/>
    <cellStyle name="Percent 2" xfId="45"/>
    <cellStyle name="Percent 2 2" xfId="979"/>
    <cellStyle name="Percent 3" xfId="980"/>
    <cellStyle name="Percent 3 2" xfId="981"/>
    <cellStyle name="Style 1" xfId="982"/>
    <cellStyle name="Title" xfId="46" builtinId="15" customBuiltin="1"/>
    <cellStyle name="Total" xfId="47" builtinId="25" customBuiltin="1"/>
    <cellStyle name="Warning Text" xfId="48" builtinId="11" customBuiltin="1"/>
  </cellStyles>
  <dxfs count="1">
    <dxf>
      <font>
        <color theme="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12</xdr:row>
      <xdr:rowOff>1</xdr:rowOff>
    </xdr:from>
    <xdr:to>
      <xdr:col>7</xdr:col>
      <xdr:colOff>504825</xdr:colOff>
      <xdr:row>35</xdr:row>
      <xdr:rowOff>182880</xdr:rowOff>
    </xdr:to>
    <xdr:sp macro="" textlink="">
      <xdr:nvSpPr>
        <xdr:cNvPr id="5" name="TextBox 4"/>
        <xdr:cNvSpPr txBox="1"/>
      </xdr:nvSpPr>
      <xdr:spPr>
        <a:xfrm>
          <a:off x="99060" y="1424941"/>
          <a:ext cx="8787765" cy="456437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Using the Provided Shocks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Risk factor shocks are provided here in a format that is analogous to that of the FR Y-14Q schedule for Trading, Private Equity and Other Fair Value Assets. </a:t>
          </a:r>
        </a:p>
        <a:p>
          <a:r>
            <a:rPr lang="en-US" sz="1100">
              <a:solidFill>
                <a:schemeClr val="dk1"/>
              </a:solidFill>
              <a:effectLst/>
              <a:latin typeface="+mn-lt"/>
              <a:ea typeface="+mn-ea"/>
              <a:cs typeface="+mn-cs"/>
            </a:rPr>
            <a:t>It is expected that BHCs will apply these risk factor shocks to produce the profit and loss (P/L) estimates for the trading and counterparty credit (CCR) portfolios.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In cases in which the specified shocks are not directly compatible with the BHC’s internal systems, the BHC is expected to interpolate or extrapolate around the given points to determine the appropriate shock.   Supporting documentation should include a description of the methods used to interpolate or extrapolate. </a:t>
          </a:r>
        </a:p>
        <a:p>
          <a:r>
            <a:rPr lang="en-US" sz="1100">
              <a:solidFill>
                <a:schemeClr val="dk1"/>
              </a:solidFill>
              <a:effectLst/>
              <a:latin typeface="+mn-lt"/>
              <a:ea typeface="+mn-ea"/>
              <a:cs typeface="+mn-cs"/>
            </a:rPr>
            <a:t>In cases where there are nonlinearities, BHCs should not simply multiply their exposures by the corresponding shocks to arrive at a purely linear P/L estimate, but should instead use full-revaluation methods to compute their loss estimates. </a:t>
          </a:r>
        </a:p>
        <a:p>
          <a:r>
            <a:rPr lang="en-US" sz="1100">
              <a:solidFill>
                <a:schemeClr val="dk1"/>
              </a:solidFill>
              <a:effectLst/>
              <a:latin typeface="+mn-lt"/>
              <a:ea typeface="+mn-ea"/>
              <a:cs typeface="+mn-cs"/>
            </a:rPr>
            <a:t> </a:t>
          </a:r>
        </a:p>
        <a:p>
          <a:r>
            <a:rPr lang="en-US" sz="1100" b="1" u="sng">
              <a:solidFill>
                <a:schemeClr val="dk1"/>
              </a:solidFill>
              <a:effectLst/>
              <a:latin typeface="+mn-lt"/>
              <a:ea typeface="+mn-ea"/>
              <a:cs typeface="+mn-cs"/>
            </a:rPr>
            <a:t>Using Other Shocks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If BHCs require a shock that has not been provided, then firms should use their best judgment to generate the missing shock so that it is sensible  given shocks for related instruments and the scenario narrative.   Any such cases must be described thoroughly in supplemental documentation to be submitted with firm’s loss estimates. </a:t>
          </a: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Scenario-Specific Guidance</a:t>
          </a:r>
          <a:br>
            <a:rPr lang="en-US" sz="1100" b="1" u="sng">
              <a:solidFill>
                <a:schemeClr val="dk1"/>
              </a:solidFill>
              <a:effectLst/>
              <a:latin typeface="+mn-lt"/>
              <a:ea typeface="+mn-ea"/>
              <a:cs typeface="+mn-cs"/>
            </a:rPr>
          </a:br>
          <a:r>
            <a:rPr lang="en-US" sz="1100">
              <a:solidFill>
                <a:schemeClr val="dk1"/>
              </a:solidFill>
              <a:effectLst/>
              <a:latin typeface="+mn-lt"/>
              <a:ea typeface="+mn-ea"/>
              <a:cs typeface="+mn-cs"/>
            </a:rPr>
            <a:t>For both scenarios, we have provided specific shocks to be applied to the credit spreads of peripheral Eurozone banks and corporates (including banks), located in the </a:t>
          </a:r>
          <a:r>
            <a:rPr lang="en-US" sz="1100" i="1">
              <a:solidFill>
                <a:schemeClr val="dk1"/>
              </a:solidFill>
              <a:effectLst/>
              <a:latin typeface="+mn-lt"/>
              <a:ea typeface="+mn-ea"/>
              <a:cs typeface="+mn-cs"/>
            </a:rPr>
            <a:t>Credit-Eurozone Periphery Corp </a:t>
          </a:r>
          <a:r>
            <a:rPr lang="en-US" sz="1100">
              <a:solidFill>
                <a:schemeClr val="dk1"/>
              </a:solidFill>
              <a:effectLst/>
              <a:latin typeface="+mn-lt"/>
              <a:ea typeface="+mn-ea"/>
              <a:cs typeface="+mn-cs"/>
            </a:rPr>
            <a:t>worksheet.  The shocks provided on the </a:t>
          </a:r>
          <a:r>
            <a:rPr lang="en-US" sz="1100" i="1">
              <a:solidFill>
                <a:schemeClr val="dk1"/>
              </a:solidFill>
              <a:effectLst/>
              <a:latin typeface="+mn-lt"/>
              <a:ea typeface="+mn-ea"/>
              <a:cs typeface="+mn-cs"/>
            </a:rPr>
            <a:t>Corporate Credit-Advanced Economies </a:t>
          </a:r>
          <a:r>
            <a:rPr lang="en-US" sz="1100">
              <a:solidFill>
                <a:schemeClr val="dk1"/>
              </a:solidFill>
              <a:effectLst/>
              <a:latin typeface="+mn-lt"/>
              <a:ea typeface="+mn-ea"/>
              <a:cs typeface="+mn-cs"/>
            </a:rPr>
            <a:t>worksheet should be applied to all corporate credit issued by entities, </a:t>
          </a:r>
          <a:r>
            <a:rPr lang="en-US" sz="1100" b="1">
              <a:solidFill>
                <a:schemeClr val="dk1"/>
              </a:solidFill>
              <a:effectLst/>
              <a:latin typeface="+mn-lt"/>
              <a:ea typeface="+mn-ea"/>
              <a:cs typeface="+mn-cs"/>
            </a:rPr>
            <a:t>other than peripheral Eurozone banks and corporates</a:t>
          </a:r>
          <a:r>
            <a:rPr lang="en-US" sz="1100">
              <a:solidFill>
                <a:schemeClr val="dk1"/>
              </a:solidFill>
              <a:effectLst/>
              <a:latin typeface="+mn-lt"/>
              <a:ea typeface="+mn-ea"/>
              <a:cs typeface="+mn-cs"/>
            </a:rPr>
            <a:t>, which are domiciled in Advanced Economy countries (as defined in the </a:t>
          </a:r>
          <a:r>
            <a:rPr lang="en-US" sz="1100" i="1">
              <a:solidFill>
                <a:schemeClr val="dk1"/>
              </a:solidFill>
              <a:effectLst/>
              <a:latin typeface="+mn-lt"/>
              <a:ea typeface="+mn-ea"/>
              <a:cs typeface="+mn-cs"/>
            </a:rPr>
            <a:t>Regional Groupings </a:t>
          </a:r>
          <a:r>
            <a:rPr lang="en-US" sz="1100">
              <a:solidFill>
                <a:schemeClr val="dk1"/>
              </a:solidFill>
              <a:effectLst/>
              <a:latin typeface="+mn-lt"/>
              <a:ea typeface="+mn-ea"/>
              <a:cs typeface="+mn-cs"/>
            </a:rPr>
            <a:t>worksheet of the Trading FR Y-14Q).  </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Multinational entities may have debt issued by subsidiaries which are in countries other than the parent firm's country of domicile.  In such cases, firms should look to the subsidiary's country in determining where to enter such credit exposures.</a:t>
          </a:r>
          <a:endParaRPr lang="en-US">
            <a:effectLst/>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56"/>
  <sheetViews>
    <sheetView showGridLines="0" tabSelected="1" zoomScaleNormal="100" workbookViewId="0"/>
  </sheetViews>
  <sheetFormatPr defaultColWidth="9.140625" defaultRowHeight="15" customHeight="1" x14ac:dyDescent="0.25"/>
  <cols>
    <col min="1" max="1" width="1.42578125" style="313" customWidth="1"/>
    <col min="2" max="2" width="29.28515625" style="313" customWidth="1"/>
    <col min="3" max="3" width="30.140625" style="313" customWidth="1"/>
    <col min="4" max="7" width="15.28515625" style="313" customWidth="1"/>
    <col min="8" max="8" width="7.85546875" style="313" customWidth="1"/>
    <col min="9" max="9" width="15.7109375" style="313" customWidth="1"/>
    <col min="10" max="16384" width="9.140625" style="313"/>
  </cols>
  <sheetData>
    <row r="1" spans="2:10" s="316" customFormat="1" ht="4.5" customHeight="1" x14ac:dyDescent="0.25">
      <c r="B1" s="544"/>
      <c r="C1" s="543"/>
      <c r="D1" s="543"/>
      <c r="E1" s="543"/>
    </row>
    <row r="2" spans="2:10" ht="18.75" customHeight="1" x14ac:dyDescent="0.3">
      <c r="B2" s="611" t="s">
        <v>761</v>
      </c>
      <c r="C2" s="612"/>
      <c r="D2" s="612"/>
      <c r="E2" s="612"/>
      <c r="F2" s="612"/>
      <c r="G2" s="612"/>
      <c r="H2" s="613"/>
      <c r="I2" s="548"/>
    </row>
    <row r="4" spans="2:10" ht="15.75" customHeight="1" x14ac:dyDescent="0.25">
      <c r="B4" s="547" t="s">
        <v>760</v>
      </c>
      <c r="C4" s="555" t="s">
        <v>792</v>
      </c>
      <c r="D4" s="316"/>
      <c r="E4" s="316"/>
    </row>
    <row r="5" spans="2:10" s="316" customFormat="1" ht="4.5" customHeight="1" x14ac:dyDescent="0.25">
      <c r="B5" s="544"/>
      <c r="C5" s="543"/>
    </row>
    <row r="6" spans="2:10" ht="15.75" customHeight="1" x14ac:dyDescent="0.25">
      <c r="B6" s="547" t="s">
        <v>759</v>
      </c>
      <c r="C6" s="546">
        <v>41563</v>
      </c>
      <c r="D6" s="316"/>
      <c r="E6" s="316"/>
      <c r="F6" s="316"/>
      <c r="G6" s="316"/>
      <c r="H6" s="316"/>
      <c r="I6" s="316"/>
      <c r="J6" s="316"/>
    </row>
    <row r="7" spans="2:10" s="316" customFormat="1" ht="4.5" customHeight="1" x14ac:dyDescent="0.25">
      <c r="B7" s="544"/>
      <c r="C7" s="543"/>
      <c r="D7" s="543"/>
      <c r="E7" s="543"/>
    </row>
    <row r="8" spans="2:10" ht="15.75" customHeight="1" x14ac:dyDescent="0.25">
      <c r="B8" s="545" t="s">
        <v>769</v>
      </c>
      <c r="C8" s="546">
        <v>41586</v>
      </c>
      <c r="D8" s="316"/>
      <c r="E8" s="316"/>
      <c r="F8" s="316"/>
      <c r="G8" s="316"/>
      <c r="H8" s="316"/>
      <c r="I8" s="316"/>
      <c r="J8" s="316"/>
    </row>
    <row r="9" spans="2:10" s="316" customFormat="1" ht="4.5" hidden="1" customHeight="1" x14ac:dyDescent="0.25">
      <c r="B9" s="544"/>
      <c r="C9" s="543"/>
      <c r="D9" s="543"/>
      <c r="E9" s="543"/>
    </row>
    <row r="10" spans="2:10" s="316" customFormat="1" ht="15.75" hidden="1" customHeight="1" x14ac:dyDescent="0.25">
      <c r="B10" s="545" t="s">
        <v>758</v>
      </c>
      <c r="C10" s="571" t="s">
        <v>788</v>
      </c>
      <c r="D10" s="543"/>
      <c r="E10" s="543"/>
    </row>
    <row r="11" spans="2:10" s="316" customFormat="1" ht="4.5" customHeight="1" x14ac:dyDescent="0.25">
      <c r="B11" s="544"/>
      <c r="C11" s="543"/>
      <c r="D11" s="543"/>
      <c r="E11" s="543"/>
    </row>
    <row r="12" spans="2:10" ht="15" customHeight="1" x14ac:dyDescent="0.25">
      <c r="B12" s="316"/>
      <c r="C12" s="316"/>
      <c r="D12" s="316"/>
      <c r="E12" s="316"/>
      <c r="F12" s="316"/>
      <c r="G12" s="316"/>
      <c r="H12" s="316"/>
      <c r="I12" s="316"/>
      <c r="J12" s="316"/>
    </row>
    <row r="13" spans="2:10" customFormat="1" ht="15" customHeight="1" x14ac:dyDescent="0.25">
      <c r="B13" s="539"/>
    </row>
    <row r="14" spans="2:10" customFormat="1" ht="15" customHeight="1" x14ac:dyDescent="0.25">
      <c r="B14" s="539"/>
    </row>
    <row r="15" spans="2:10" customFormat="1" ht="15" customHeight="1" x14ac:dyDescent="0.25">
      <c r="B15" s="539"/>
    </row>
    <row r="16" spans="2:10" customFormat="1" ht="15" customHeight="1" x14ac:dyDescent="0.25">
      <c r="B16" s="539"/>
    </row>
    <row r="17" spans="2:2" customFormat="1" ht="15" customHeight="1" x14ac:dyDescent="0.25">
      <c r="B17" s="539"/>
    </row>
    <row r="18" spans="2:2" customFormat="1" ht="15" customHeight="1" x14ac:dyDescent="0.25">
      <c r="B18" s="539"/>
    </row>
    <row r="19" spans="2:2" customFormat="1" ht="15" customHeight="1" x14ac:dyDescent="0.25">
      <c r="B19" s="539"/>
    </row>
    <row r="20" spans="2:2" customFormat="1" ht="15" customHeight="1" x14ac:dyDescent="0.25">
      <c r="B20" s="539"/>
    </row>
    <row r="21" spans="2:2" customFormat="1" ht="15" customHeight="1" x14ac:dyDescent="0.25">
      <c r="B21" s="539"/>
    </row>
    <row r="22" spans="2:2" customFormat="1" ht="15" customHeight="1" x14ac:dyDescent="0.25">
      <c r="B22" s="539"/>
    </row>
    <row r="23" spans="2:2" customFormat="1" ht="15" customHeight="1" x14ac:dyDescent="0.25">
      <c r="B23" s="539"/>
    </row>
    <row r="24" spans="2:2" customFormat="1" ht="15" customHeight="1" x14ac:dyDescent="0.25">
      <c r="B24" s="539"/>
    </row>
    <row r="25" spans="2:2" customFormat="1" ht="15" customHeight="1" x14ac:dyDescent="0.25">
      <c r="B25" s="539"/>
    </row>
    <row r="26" spans="2:2" customFormat="1" ht="15" customHeight="1" x14ac:dyDescent="0.25">
      <c r="B26" s="539"/>
    </row>
    <row r="27" spans="2:2" s="539" customFormat="1" ht="15" customHeight="1" x14ac:dyDescent="0.25"/>
    <row r="28" spans="2:2" s="539" customFormat="1" ht="15" customHeight="1" x14ac:dyDescent="0.25"/>
    <row r="29" spans="2:2" s="539" customFormat="1" ht="15" customHeight="1" x14ac:dyDescent="0.25"/>
    <row r="30" spans="2:2" s="539" customFormat="1" ht="15" customHeight="1" x14ac:dyDescent="0.25"/>
    <row r="31" spans="2:2" s="539" customFormat="1" ht="15" customHeight="1" x14ac:dyDescent="0.25"/>
    <row r="32" spans="2:2" s="539" customFormat="1" ht="15" customHeight="1" x14ac:dyDescent="0.25"/>
    <row r="33" s="539" customFormat="1" ht="15" customHeight="1" x14ac:dyDescent="0.25"/>
    <row r="34" customFormat="1" ht="15" customHeight="1" x14ac:dyDescent="0.25"/>
    <row r="35" customFormat="1" ht="15" customHeight="1" x14ac:dyDescent="0.25"/>
    <row r="36" customFormat="1" ht="15" customHeight="1" x14ac:dyDescent="0.25"/>
    <row r="37" customFormat="1" ht="15" customHeight="1" x14ac:dyDescent="0.25"/>
    <row r="38" s="539" customFormat="1" ht="15" customHeight="1" x14ac:dyDescent="0.25"/>
    <row r="39" s="539" customFormat="1" ht="15" customHeight="1" x14ac:dyDescent="0.25"/>
    <row r="40" s="539" customFormat="1" ht="15" customHeight="1" x14ac:dyDescent="0.25"/>
    <row r="41" s="539" customFormat="1" ht="15" customHeight="1" x14ac:dyDescent="0.25"/>
    <row r="42" customFormat="1" ht="15" customHeight="1" x14ac:dyDescent="0.25"/>
    <row r="43" customFormat="1" ht="15" customHeight="1" x14ac:dyDescent="0.25"/>
    <row r="44" s="539" customFormat="1" ht="15" customHeight="1" x14ac:dyDescent="0.25"/>
    <row r="45" s="539" customFormat="1" ht="15" customHeight="1" x14ac:dyDescent="0.25"/>
    <row r="46" s="539" customFormat="1" ht="15" customHeight="1" x14ac:dyDescent="0.25"/>
    <row r="47" s="539" customFormat="1" ht="15" customHeight="1" x14ac:dyDescent="0.25"/>
    <row r="48" s="539" customFormat="1" ht="15" customHeight="1" x14ac:dyDescent="0.25"/>
    <row r="49" spans="1:3" s="539" customFormat="1" ht="15" customHeight="1" x14ac:dyDescent="0.25"/>
    <row r="50" spans="1:3" s="539" customFormat="1" ht="15" customHeight="1" x14ac:dyDescent="0.25"/>
    <row r="51" spans="1:3" s="539" customFormat="1" ht="15" customHeight="1" x14ac:dyDescent="0.25"/>
    <row r="52" spans="1:3" customFormat="1" ht="15" customHeight="1" x14ac:dyDescent="0.25"/>
    <row r="55" spans="1:3" customFormat="1" ht="15" hidden="1" customHeight="1" x14ac:dyDescent="0.25">
      <c r="A55" s="1" t="s">
        <v>493</v>
      </c>
    </row>
    <row r="56" spans="1:3" customFormat="1" ht="15" hidden="1" customHeight="1" x14ac:dyDescent="0.25">
      <c r="A56" s="313"/>
      <c r="B56" s="170" t="str">
        <f>"CCAR 2014 Market Shocks: "&amp;ScenarioName&amp;" Scenario"</f>
        <v>CCAR 2014 Market Shocks: Severely Adverse Scenario</v>
      </c>
      <c r="C56" s="171"/>
    </row>
  </sheetData>
  <sheetProtection formatCells="0" formatColumns="0" formatRows="0"/>
  <mergeCells count="1">
    <mergeCell ref="B2:H2"/>
  </mergeCells>
  <pageMargins left="0.7" right="0.7" top="0.75" bottom="0.75" header="0.3" footer="0.3"/>
  <pageSetup scale="69" orientation="portrait" r:id="rId1"/>
  <headerFooter>
    <oddFooter>&amp;LPrinted: &amp;D&amp;R&amp;P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S186"/>
  <sheetViews>
    <sheetView showGridLines="0" zoomScale="80" zoomScaleNormal="80" zoomScaleSheetLayoutView="80" workbookViewId="0">
      <pane xSplit="3" ySplit="8" topLeftCell="D9" activePane="bottomRight" state="frozen"/>
      <selection activeCell="U12" sqref="U12"/>
      <selection pane="topRight" activeCell="U12" sqref="U12"/>
      <selection pane="bottomLeft" activeCell="U12" sqref="U12"/>
      <selection pane="bottomRight" activeCell="D9" sqref="D9"/>
    </sheetView>
  </sheetViews>
  <sheetFormatPr defaultColWidth="9.140625" defaultRowHeight="15" customHeight="1" x14ac:dyDescent="0.25"/>
  <cols>
    <col min="1" max="1" width="1.5703125" style="333" customWidth="1"/>
    <col min="2" max="2" width="4.28515625" style="333" customWidth="1"/>
    <col min="3" max="3" width="13" style="333" customWidth="1"/>
    <col min="4" max="5" width="11.7109375" style="152" customWidth="1"/>
    <col min="6" max="17" width="11.7109375" style="140" customWidth="1"/>
    <col min="18" max="18" width="14.140625" style="152" hidden="1" customWidth="1"/>
    <col min="19" max="19" width="1.7109375" style="333" customWidth="1"/>
    <col min="20" max="16384" width="9.140625" style="333"/>
  </cols>
  <sheetData>
    <row r="1" spans="1:19" ht="15.75" customHeight="1" x14ac:dyDescent="0.25">
      <c r="A1" s="5" t="str">
        <f>TemplateName</f>
        <v>CCAR 2014 Market Shocks: Severely Adverse Scenario</v>
      </c>
      <c r="B1" s="5"/>
      <c r="H1" s="141"/>
      <c r="P1" s="333"/>
      <c r="Q1" s="333"/>
      <c r="R1" s="333"/>
    </row>
    <row r="2" spans="1:19" ht="15.75" customHeight="1" x14ac:dyDescent="0.25">
      <c r="A2" s="333" t="s">
        <v>281</v>
      </c>
      <c r="B2" s="20"/>
      <c r="C2" s="337"/>
      <c r="D2" s="155"/>
      <c r="E2" s="155"/>
      <c r="F2" s="142"/>
      <c r="G2" s="142"/>
      <c r="H2" s="142"/>
      <c r="I2" s="142"/>
      <c r="K2" s="142"/>
      <c r="L2" s="142"/>
      <c r="M2" s="142"/>
      <c r="N2" s="142"/>
      <c r="O2" s="142"/>
      <c r="P2" s="333"/>
      <c r="Q2" s="333"/>
      <c r="R2" s="333"/>
    </row>
    <row r="3" spans="1:19" ht="15" customHeight="1" x14ac:dyDescent="0.25">
      <c r="B3" s="13"/>
      <c r="C3" s="334"/>
      <c r="D3" s="132"/>
      <c r="E3" s="132"/>
      <c r="F3" s="143"/>
      <c r="G3" s="143"/>
      <c r="H3" s="143"/>
      <c r="I3" s="143"/>
      <c r="J3" s="143"/>
      <c r="K3" s="143"/>
      <c r="L3" s="143"/>
      <c r="M3" s="143"/>
      <c r="N3" s="143"/>
      <c r="O3" s="143"/>
      <c r="P3" s="143"/>
      <c r="Q3" s="143"/>
      <c r="R3" s="333"/>
    </row>
    <row r="4" spans="1:19" ht="15" customHeight="1" x14ac:dyDescent="0.25">
      <c r="J4" s="144"/>
      <c r="K4" s="145"/>
      <c r="L4" s="146"/>
      <c r="Q4"/>
      <c r="R4"/>
    </row>
    <row r="5" spans="1:19" ht="21" customHeight="1" x14ac:dyDescent="0.35">
      <c r="B5" s="79" t="s">
        <v>740</v>
      </c>
      <c r="C5" s="89"/>
      <c r="D5" s="156"/>
      <c r="E5" s="156"/>
      <c r="F5" s="147"/>
      <c r="G5" s="147"/>
      <c r="H5" s="147"/>
      <c r="L5" s="148"/>
      <c r="P5" s="149"/>
      <c r="Q5"/>
      <c r="R5"/>
    </row>
    <row r="6" spans="1:19" ht="15" customHeight="1" x14ac:dyDescent="0.25">
      <c r="C6" s="334"/>
      <c r="D6" s="132"/>
      <c r="E6" s="132"/>
      <c r="F6" s="143"/>
      <c r="G6" s="143"/>
      <c r="H6" s="143"/>
      <c r="I6" s="143"/>
      <c r="J6" s="143"/>
      <c r="K6" s="143"/>
      <c r="L6" s="143"/>
      <c r="M6" s="143"/>
      <c r="N6" s="143"/>
      <c r="O6" s="143"/>
      <c r="P6" s="143"/>
      <c r="Q6" s="143"/>
    </row>
    <row r="7" spans="1:19" ht="15" customHeight="1" x14ac:dyDescent="0.25">
      <c r="D7" s="638" t="s">
        <v>263</v>
      </c>
      <c r="E7" s="639"/>
      <c r="F7" s="639"/>
      <c r="G7" s="639"/>
      <c r="H7" s="639"/>
      <c r="I7" s="639"/>
      <c r="J7" s="639"/>
      <c r="K7" s="639"/>
      <c r="L7" s="639"/>
      <c r="M7" s="639"/>
      <c r="N7" s="639"/>
      <c r="O7" s="640"/>
      <c r="P7" s="639"/>
      <c r="Q7" s="639"/>
      <c r="R7" s="641"/>
      <c r="S7" s="581"/>
    </row>
    <row r="8" spans="1:19" s="1" customFormat="1" ht="15" customHeight="1" x14ac:dyDescent="0.25">
      <c r="B8" s="23"/>
      <c r="C8" s="23"/>
      <c r="D8" s="157" t="s">
        <v>467</v>
      </c>
      <c r="E8" s="157" t="s">
        <v>198</v>
      </c>
      <c r="F8" s="150" t="s">
        <v>199</v>
      </c>
      <c r="G8" s="150" t="s">
        <v>200</v>
      </c>
      <c r="H8" s="150" t="s">
        <v>464</v>
      </c>
      <c r="I8" s="150" t="s">
        <v>468</v>
      </c>
      <c r="J8" s="150" t="s">
        <v>449</v>
      </c>
      <c r="K8" s="150" t="s">
        <v>450</v>
      </c>
      <c r="L8" s="150" t="s">
        <v>451</v>
      </c>
      <c r="M8" s="150" t="s">
        <v>452</v>
      </c>
      <c r="N8" s="150" t="s">
        <v>469</v>
      </c>
      <c r="O8" s="494" t="s">
        <v>465</v>
      </c>
      <c r="P8" s="150" t="s">
        <v>736</v>
      </c>
      <c r="Q8" s="150" t="s">
        <v>466</v>
      </c>
      <c r="R8" s="250"/>
    </row>
    <row r="9" spans="1:19" ht="15.75" customHeight="1" x14ac:dyDescent="0.25">
      <c r="C9" s="90" t="s">
        <v>6</v>
      </c>
      <c r="R9" s="153"/>
    </row>
    <row r="10" spans="1:19" ht="15" customHeight="1" x14ac:dyDescent="0.25">
      <c r="B10" s="635" t="s">
        <v>271</v>
      </c>
      <c r="C10" s="136" t="s">
        <v>467</v>
      </c>
      <c r="D10" s="579">
        <v>1.9</v>
      </c>
      <c r="E10" s="579">
        <v>2</v>
      </c>
      <c r="F10" s="579">
        <v>2</v>
      </c>
      <c r="G10" s="579">
        <v>1.3</v>
      </c>
      <c r="H10" s="579">
        <v>0.4</v>
      </c>
      <c r="I10" s="579">
        <v>-3.2</v>
      </c>
      <c r="J10" s="579">
        <v>-4.4000000000000004</v>
      </c>
      <c r="K10" s="579">
        <v>-3.7</v>
      </c>
      <c r="L10" s="579">
        <v>-3.5</v>
      </c>
      <c r="M10" s="579">
        <v>-2</v>
      </c>
      <c r="N10" s="579">
        <v>-2.8</v>
      </c>
      <c r="O10" s="579">
        <v>-2.2999999999999998</v>
      </c>
      <c r="P10" s="579">
        <v>-2.6</v>
      </c>
      <c r="Q10" s="579">
        <v>-2.2999999999999998</v>
      </c>
      <c r="R10" s="201"/>
    </row>
    <row r="11" spans="1:19" ht="15" customHeight="1" x14ac:dyDescent="0.25">
      <c r="B11" s="636"/>
      <c r="C11" s="136" t="s">
        <v>198</v>
      </c>
      <c r="D11" s="579">
        <v>3.4</v>
      </c>
      <c r="E11" s="579">
        <v>3.1</v>
      </c>
      <c r="F11" s="579">
        <v>1.7</v>
      </c>
      <c r="G11" s="579">
        <v>0.5</v>
      </c>
      <c r="H11" s="579">
        <v>-0.5</v>
      </c>
      <c r="I11" s="579">
        <v>-4.4000000000000004</v>
      </c>
      <c r="J11" s="579">
        <v>-5.2</v>
      </c>
      <c r="K11" s="579">
        <v>-4.2</v>
      </c>
      <c r="L11" s="579">
        <v>-4</v>
      </c>
      <c r="M11" s="579">
        <v>-2.4</v>
      </c>
      <c r="N11" s="579">
        <v>-3.2</v>
      </c>
      <c r="O11" s="579">
        <v>-2.7</v>
      </c>
      <c r="P11" s="579">
        <v>-2.9</v>
      </c>
      <c r="Q11" s="579">
        <v>-2.9</v>
      </c>
      <c r="R11" s="201"/>
    </row>
    <row r="12" spans="1:19" ht="15" customHeight="1" x14ac:dyDescent="0.25">
      <c r="B12" s="636"/>
      <c r="C12" s="136" t="s">
        <v>199</v>
      </c>
      <c r="D12" s="579">
        <v>2.4</v>
      </c>
      <c r="E12" s="579">
        <v>1.6</v>
      </c>
      <c r="F12" s="579">
        <v>-0.6</v>
      </c>
      <c r="G12" s="579">
        <v>-2.5</v>
      </c>
      <c r="H12" s="579">
        <v>-3.4</v>
      </c>
      <c r="I12" s="579">
        <v>-5.2</v>
      </c>
      <c r="J12" s="579">
        <v>-5.4</v>
      </c>
      <c r="K12" s="579">
        <v>-4.3</v>
      </c>
      <c r="L12" s="579">
        <v>-4</v>
      </c>
      <c r="M12" s="579">
        <v>-2.4</v>
      </c>
      <c r="N12" s="579">
        <v>-3.2</v>
      </c>
      <c r="O12" s="579">
        <v>-2.6</v>
      </c>
      <c r="P12" s="579">
        <v>-2.8</v>
      </c>
      <c r="Q12" s="579">
        <v>-3.1</v>
      </c>
      <c r="R12" s="201"/>
    </row>
    <row r="13" spans="1:19" ht="15" customHeight="1" x14ac:dyDescent="0.25">
      <c r="B13" s="636"/>
      <c r="C13" s="136" t="s">
        <v>200</v>
      </c>
      <c r="D13" s="579">
        <v>-0.2</v>
      </c>
      <c r="E13" s="579">
        <v>-2.2999999999999998</v>
      </c>
      <c r="F13" s="579">
        <v>-4.0999999999999996</v>
      </c>
      <c r="G13" s="579">
        <v>-5.5</v>
      </c>
      <c r="H13" s="579">
        <v>-3.1</v>
      </c>
      <c r="I13" s="579">
        <v>-5.2</v>
      </c>
      <c r="J13" s="579">
        <v>-5.0999999999999996</v>
      </c>
      <c r="K13" s="579">
        <v>-4.3</v>
      </c>
      <c r="L13" s="579">
        <v>-3.9</v>
      </c>
      <c r="M13" s="579">
        <v>-3.6</v>
      </c>
      <c r="N13" s="579">
        <v>-4.2</v>
      </c>
      <c r="O13" s="579">
        <v>-4.0999999999999996</v>
      </c>
      <c r="P13" s="579">
        <v>-3.7</v>
      </c>
      <c r="Q13" s="579">
        <v>-3.5</v>
      </c>
      <c r="R13" s="201"/>
    </row>
    <row r="14" spans="1:19" ht="15" customHeight="1" x14ac:dyDescent="0.25">
      <c r="B14" s="636"/>
      <c r="C14" s="136" t="s">
        <v>464</v>
      </c>
      <c r="D14" s="579">
        <v>-2.7</v>
      </c>
      <c r="E14" s="579">
        <v>-1.8</v>
      </c>
      <c r="F14" s="579">
        <v>-2</v>
      </c>
      <c r="G14" s="579">
        <v>-2.1</v>
      </c>
      <c r="H14" s="579">
        <v>-2.1</v>
      </c>
      <c r="I14" s="579">
        <v>-3</v>
      </c>
      <c r="J14" s="579">
        <v>-2.6</v>
      </c>
      <c r="K14" s="579">
        <v>-4.3</v>
      </c>
      <c r="L14" s="579">
        <v>-3.7</v>
      </c>
      <c r="M14" s="579">
        <v>-3.4</v>
      </c>
      <c r="N14" s="579">
        <v>-4</v>
      </c>
      <c r="O14" s="579">
        <v>-4.4000000000000004</v>
      </c>
      <c r="P14" s="579">
        <v>-4.0999999999999996</v>
      </c>
      <c r="Q14" s="579">
        <v>-3.8</v>
      </c>
      <c r="R14" s="201"/>
    </row>
    <row r="15" spans="1:19" ht="15" customHeight="1" x14ac:dyDescent="0.25">
      <c r="B15" s="636"/>
      <c r="C15" s="136" t="s">
        <v>468</v>
      </c>
      <c r="D15" s="579">
        <v>-1.3</v>
      </c>
      <c r="E15" s="579">
        <v>-1.1000000000000001</v>
      </c>
      <c r="F15" s="579">
        <v>-0.5</v>
      </c>
      <c r="G15" s="579">
        <v>0.2</v>
      </c>
      <c r="H15" s="579">
        <v>0.7</v>
      </c>
      <c r="I15" s="579">
        <v>0.7</v>
      </c>
      <c r="J15" s="579">
        <v>-2.2000000000000002</v>
      </c>
      <c r="K15" s="579">
        <v>-3.4</v>
      </c>
      <c r="L15" s="579">
        <v>-2.8</v>
      </c>
      <c r="M15" s="579">
        <v>-2.7</v>
      </c>
      <c r="N15" s="579">
        <v>-3.3</v>
      </c>
      <c r="O15" s="579">
        <v>-3.7</v>
      </c>
      <c r="P15" s="579">
        <v>-3.8</v>
      </c>
      <c r="Q15" s="579">
        <v>-3.1</v>
      </c>
      <c r="R15" s="201"/>
    </row>
    <row r="16" spans="1:19" ht="15" customHeight="1" x14ac:dyDescent="0.25">
      <c r="B16" s="636"/>
      <c r="C16" s="136" t="s">
        <v>449</v>
      </c>
      <c r="D16" s="579">
        <v>8.8000000000000007</v>
      </c>
      <c r="E16" s="579">
        <v>7.8</v>
      </c>
      <c r="F16" s="579">
        <v>6.7</v>
      </c>
      <c r="G16" s="579">
        <v>5.9</v>
      </c>
      <c r="H16" s="579">
        <v>5.2</v>
      </c>
      <c r="I16" s="579">
        <v>1.3</v>
      </c>
      <c r="J16" s="579">
        <v>-1.1000000000000001</v>
      </c>
      <c r="K16" s="579">
        <v>-2.4</v>
      </c>
      <c r="L16" s="579">
        <v>-2.1</v>
      </c>
      <c r="M16" s="579">
        <v>-2.1</v>
      </c>
      <c r="N16" s="579">
        <v>-2.7</v>
      </c>
      <c r="O16" s="579">
        <v>-3</v>
      </c>
      <c r="P16" s="579">
        <v>-3.2</v>
      </c>
      <c r="Q16" s="579">
        <v>-2.4</v>
      </c>
      <c r="R16" s="201"/>
    </row>
    <row r="17" spans="2:18" ht="15" customHeight="1" x14ac:dyDescent="0.25">
      <c r="B17" s="636"/>
      <c r="C17" s="136" t="s">
        <v>450</v>
      </c>
      <c r="D17" s="579">
        <v>11.6</v>
      </c>
      <c r="E17" s="579">
        <v>9.5</v>
      </c>
      <c r="F17" s="579">
        <v>7.5</v>
      </c>
      <c r="G17" s="579">
        <v>5.4</v>
      </c>
      <c r="H17" s="579">
        <v>3.4</v>
      </c>
      <c r="I17" s="579">
        <v>1</v>
      </c>
      <c r="J17" s="579">
        <v>-0.4</v>
      </c>
      <c r="K17" s="579">
        <v>-0.3</v>
      </c>
      <c r="L17" s="579">
        <v>-0.3</v>
      </c>
      <c r="M17" s="579">
        <v>-0.6</v>
      </c>
      <c r="N17" s="579">
        <v>-1.1000000000000001</v>
      </c>
      <c r="O17" s="579">
        <v>-1.7</v>
      </c>
      <c r="P17" s="579">
        <v>-1.8</v>
      </c>
      <c r="Q17" s="579">
        <v>-1.6</v>
      </c>
      <c r="R17" s="201"/>
    </row>
    <row r="18" spans="2:18" ht="15" customHeight="1" x14ac:dyDescent="0.25">
      <c r="B18" s="636"/>
      <c r="C18" s="136" t="s">
        <v>451</v>
      </c>
      <c r="D18" s="579">
        <v>11.6</v>
      </c>
      <c r="E18" s="579">
        <v>9.1</v>
      </c>
      <c r="F18" s="579">
        <v>6.6</v>
      </c>
      <c r="G18" s="579">
        <v>5.3</v>
      </c>
      <c r="H18" s="579">
        <v>3.4</v>
      </c>
      <c r="I18" s="579">
        <v>2.1</v>
      </c>
      <c r="J18" s="579">
        <v>0.2</v>
      </c>
      <c r="K18" s="579">
        <v>0</v>
      </c>
      <c r="L18" s="579">
        <v>-0.3</v>
      </c>
      <c r="M18" s="579">
        <v>-0.5</v>
      </c>
      <c r="N18" s="579">
        <v>-0.8</v>
      </c>
      <c r="O18" s="579">
        <v>-0.9</v>
      </c>
      <c r="P18" s="579">
        <v>-1.2</v>
      </c>
      <c r="Q18" s="579">
        <v>-1.5</v>
      </c>
      <c r="R18" s="201"/>
    </row>
    <row r="19" spans="2:18" ht="15" customHeight="1" x14ac:dyDescent="0.25">
      <c r="B19" s="636"/>
      <c r="C19" s="136" t="s">
        <v>452</v>
      </c>
      <c r="D19" s="579">
        <v>8.4</v>
      </c>
      <c r="E19" s="579">
        <v>6.2</v>
      </c>
      <c r="F19" s="579">
        <v>4.5</v>
      </c>
      <c r="G19" s="579">
        <v>2.8</v>
      </c>
      <c r="H19" s="579">
        <v>1.6</v>
      </c>
      <c r="I19" s="579">
        <v>0.4</v>
      </c>
      <c r="J19" s="579">
        <v>-0.2</v>
      </c>
      <c r="K19" s="579">
        <v>-0.7</v>
      </c>
      <c r="L19" s="579">
        <v>-0.7</v>
      </c>
      <c r="M19" s="579">
        <v>-0.9</v>
      </c>
      <c r="N19" s="579">
        <v>-0.9</v>
      </c>
      <c r="O19" s="579">
        <v>-1</v>
      </c>
      <c r="P19" s="579">
        <v>-1.4</v>
      </c>
      <c r="Q19" s="579">
        <v>-1.7</v>
      </c>
      <c r="R19" s="201"/>
    </row>
    <row r="20" spans="2:18" ht="15" customHeight="1" x14ac:dyDescent="0.25">
      <c r="B20" s="636"/>
      <c r="C20" s="136" t="s">
        <v>469</v>
      </c>
      <c r="D20" s="579">
        <v>5</v>
      </c>
      <c r="E20" s="579">
        <v>3.4</v>
      </c>
      <c r="F20" s="579">
        <v>1.8</v>
      </c>
      <c r="G20" s="579">
        <v>0.4</v>
      </c>
      <c r="H20" s="579">
        <v>-0.8</v>
      </c>
      <c r="I20" s="579">
        <v>-1.4</v>
      </c>
      <c r="J20" s="579">
        <v>-1.5</v>
      </c>
      <c r="K20" s="579">
        <v>-1.6</v>
      </c>
      <c r="L20" s="579">
        <v>-1.3</v>
      </c>
      <c r="M20" s="579">
        <v>-1.2</v>
      </c>
      <c r="N20" s="579">
        <v>-1.2</v>
      </c>
      <c r="O20" s="579">
        <v>-1.8</v>
      </c>
      <c r="P20" s="579">
        <v>-2.2000000000000002</v>
      </c>
      <c r="Q20" s="579">
        <v>-2.6</v>
      </c>
      <c r="R20" s="201"/>
    </row>
    <row r="21" spans="2:18" ht="15" customHeight="1" x14ac:dyDescent="0.25">
      <c r="B21" s="636"/>
      <c r="C21" s="136" t="s">
        <v>465</v>
      </c>
      <c r="D21" s="579">
        <v>3.9</v>
      </c>
      <c r="E21" s="579">
        <v>2.2999999999999998</v>
      </c>
      <c r="F21" s="579">
        <v>0.7</v>
      </c>
      <c r="G21" s="579">
        <v>0.1</v>
      </c>
      <c r="H21" s="579">
        <v>-0.9</v>
      </c>
      <c r="I21" s="579">
        <v>-1</v>
      </c>
      <c r="J21" s="579">
        <v>-1</v>
      </c>
      <c r="K21" s="579">
        <v>-1.1000000000000001</v>
      </c>
      <c r="L21" s="579">
        <v>-1</v>
      </c>
      <c r="M21" s="579">
        <v>-1.1000000000000001</v>
      </c>
      <c r="N21" s="579">
        <v>-2</v>
      </c>
      <c r="O21" s="579">
        <v>-2.7</v>
      </c>
      <c r="P21" s="579">
        <v>-3.1</v>
      </c>
      <c r="Q21" s="579">
        <v>-3.5</v>
      </c>
      <c r="R21" s="201"/>
    </row>
    <row r="22" spans="2:18" ht="15" customHeight="1" x14ac:dyDescent="0.25">
      <c r="B22" s="637"/>
      <c r="C22" s="136" t="s">
        <v>466</v>
      </c>
      <c r="D22" s="579">
        <v>-2.5</v>
      </c>
      <c r="E22" s="579">
        <v>-3.6</v>
      </c>
      <c r="F22" s="579">
        <v>-4.7</v>
      </c>
      <c r="G22" s="579">
        <v>-5.4</v>
      </c>
      <c r="H22" s="579">
        <v>-5.8</v>
      </c>
      <c r="I22" s="579">
        <v>-5.7</v>
      </c>
      <c r="J22" s="579">
        <v>-5.6</v>
      </c>
      <c r="K22" s="579">
        <v>-5.5</v>
      </c>
      <c r="L22" s="579">
        <v>-5.4</v>
      </c>
      <c r="M22" s="579">
        <v>-5.4</v>
      </c>
      <c r="N22" s="579">
        <v>-5.6</v>
      </c>
      <c r="O22" s="579">
        <v>-5.7</v>
      </c>
      <c r="P22" s="579">
        <v>-5.9</v>
      </c>
      <c r="Q22" s="579">
        <v>-6</v>
      </c>
      <c r="R22" s="201"/>
    </row>
    <row r="23" spans="2:18" s="313" customFormat="1" ht="15" hidden="1" customHeight="1" x14ac:dyDescent="0.25">
      <c r="C23" s="249" t="s">
        <v>197</v>
      </c>
      <c r="D23" s="197">
        <f t="shared" ref="D23:Q23" si="0">SUM(D10:D22)</f>
        <v>50.3</v>
      </c>
      <c r="E23" s="198">
        <f t="shared" si="0"/>
        <v>36.199999999999996</v>
      </c>
      <c r="F23" s="199">
        <f t="shared" si="0"/>
        <v>19.600000000000001</v>
      </c>
      <c r="G23" s="199">
        <f t="shared" si="0"/>
        <v>6.4</v>
      </c>
      <c r="H23" s="199">
        <f t="shared" si="0"/>
        <v>-1.8999999999999981</v>
      </c>
      <c r="I23" s="199">
        <f t="shared" si="0"/>
        <v>-23.599999999999998</v>
      </c>
      <c r="J23" s="199">
        <f t="shared" si="0"/>
        <v>-34.5</v>
      </c>
      <c r="K23" s="199">
        <f t="shared" si="0"/>
        <v>-35.799999999999997</v>
      </c>
      <c r="L23" s="199">
        <f t="shared" si="0"/>
        <v>-33.000000000000007</v>
      </c>
      <c r="M23" s="199">
        <f t="shared" si="0"/>
        <v>-28.300000000000004</v>
      </c>
      <c r="N23" s="199">
        <f t="shared" si="0"/>
        <v>-35</v>
      </c>
      <c r="O23" s="199"/>
      <c r="P23" s="199">
        <f t="shared" si="0"/>
        <v>-38.699999999999996</v>
      </c>
      <c r="Q23" s="199">
        <f t="shared" si="0"/>
        <v>-38</v>
      </c>
      <c r="R23" s="200"/>
    </row>
    <row r="24" spans="2:18" ht="15" customHeight="1" x14ac:dyDescent="0.25">
      <c r="C24" s="334"/>
      <c r="D24" s="132"/>
      <c r="E24" s="132"/>
      <c r="F24" s="143"/>
      <c r="G24" s="143"/>
      <c r="H24" s="143"/>
      <c r="I24" s="143"/>
      <c r="J24" s="143"/>
      <c r="K24" s="143"/>
      <c r="L24" s="143"/>
      <c r="M24" s="143"/>
      <c r="N24" s="143"/>
      <c r="O24" s="143"/>
      <c r="P24" s="143"/>
      <c r="Q24" s="143"/>
    </row>
    <row r="25" spans="2:18" ht="15.75" customHeight="1" x14ac:dyDescent="0.25">
      <c r="C25" s="90" t="s">
        <v>12</v>
      </c>
      <c r="R25" s="153"/>
    </row>
    <row r="26" spans="2:18" ht="15" customHeight="1" x14ac:dyDescent="0.25">
      <c r="B26" s="635" t="s">
        <v>271</v>
      </c>
      <c r="C26" s="136" t="s">
        <v>467</v>
      </c>
      <c r="D26" s="579">
        <v>-39.4</v>
      </c>
      <c r="E26" s="579">
        <v>-38.700000000000003</v>
      </c>
      <c r="F26" s="579">
        <v>-37.5</v>
      </c>
      <c r="G26" s="579">
        <v>-37.200000000000003</v>
      </c>
      <c r="H26" s="579">
        <v>-38.6</v>
      </c>
      <c r="I26" s="579">
        <v>-37.9</v>
      </c>
      <c r="J26" s="579">
        <v>-34.700000000000003</v>
      </c>
      <c r="K26" s="579">
        <v>-20.9</v>
      </c>
      <c r="L26" s="579">
        <v>-13.2</v>
      </c>
      <c r="M26" s="579">
        <v>-6.6</v>
      </c>
      <c r="N26" s="579">
        <v>-4.9000000000000004</v>
      </c>
      <c r="O26" s="579">
        <v>-3.2</v>
      </c>
      <c r="P26" s="579">
        <v>-3.4</v>
      </c>
      <c r="Q26" s="579">
        <v>-3</v>
      </c>
      <c r="R26" s="201"/>
    </row>
    <row r="27" spans="2:18" ht="15" customHeight="1" x14ac:dyDescent="0.25">
      <c r="B27" s="636"/>
      <c r="C27" s="136" t="s">
        <v>198</v>
      </c>
      <c r="D27" s="579">
        <v>-33.9</v>
      </c>
      <c r="E27" s="579">
        <v>-34.200000000000003</v>
      </c>
      <c r="F27" s="579">
        <v>-32.799999999999997</v>
      </c>
      <c r="G27" s="579">
        <v>-34.9</v>
      </c>
      <c r="H27" s="579">
        <v>-34.5</v>
      </c>
      <c r="I27" s="579">
        <v>-33.200000000000003</v>
      </c>
      <c r="J27" s="579">
        <v>-32.200000000000003</v>
      </c>
      <c r="K27" s="579">
        <v>-19.8</v>
      </c>
      <c r="L27" s="579">
        <v>-13.9</v>
      </c>
      <c r="M27" s="579">
        <v>-7.2</v>
      </c>
      <c r="N27" s="579">
        <v>-5.8</v>
      </c>
      <c r="O27" s="579">
        <v>-3.8</v>
      </c>
      <c r="P27" s="579">
        <v>-3.9</v>
      </c>
      <c r="Q27" s="579">
        <v>-3.7</v>
      </c>
      <c r="R27" s="201"/>
    </row>
    <row r="28" spans="2:18" ht="15" customHeight="1" x14ac:dyDescent="0.25">
      <c r="B28" s="636"/>
      <c r="C28" s="136" t="s">
        <v>199</v>
      </c>
      <c r="D28" s="579">
        <v>-26.2</v>
      </c>
      <c r="E28" s="579">
        <v>-25.4</v>
      </c>
      <c r="F28" s="579">
        <v>-32</v>
      </c>
      <c r="G28" s="579">
        <v>-33.4</v>
      </c>
      <c r="H28" s="579">
        <v>-33</v>
      </c>
      <c r="I28" s="579">
        <v>-35</v>
      </c>
      <c r="J28" s="579">
        <v>-30.9</v>
      </c>
      <c r="K28" s="579">
        <v>-19.2</v>
      </c>
      <c r="L28" s="579">
        <v>-13.8</v>
      </c>
      <c r="M28" s="579">
        <v>-7.7</v>
      </c>
      <c r="N28" s="579">
        <v>-6.3</v>
      </c>
      <c r="O28" s="579">
        <v>-4.4000000000000004</v>
      </c>
      <c r="P28" s="579">
        <v>-4.5999999999999996</v>
      </c>
      <c r="Q28" s="579">
        <v>-4.8</v>
      </c>
      <c r="R28" s="201"/>
    </row>
    <row r="29" spans="2:18" ht="15" customHeight="1" x14ac:dyDescent="0.25">
      <c r="B29" s="636"/>
      <c r="C29" s="136" t="s">
        <v>200</v>
      </c>
      <c r="D29" s="579">
        <v>-34</v>
      </c>
      <c r="E29" s="579">
        <v>-37.6</v>
      </c>
      <c r="F29" s="579">
        <v>-37.4</v>
      </c>
      <c r="G29" s="579">
        <v>-37.9</v>
      </c>
      <c r="H29" s="579">
        <v>-29.8</v>
      </c>
      <c r="I29" s="579">
        <v>-33.5</v>
      </c>
      <c r="J29" s="579">
        <v>-28.6</v>
      </c>
      <c r="K29" s="579">
        <v>-18.7</v>
      </c>
      <c r="L29" s="579">
        <v>-13.8</v>
      </c>
      <c r="M29" s="579">
        <v>-10</v>
      </c>
      <c r="N29" s="579">
        <v>-8.5</v>
      </c>
      <c r="O29" s="579">
        <v>-7.3</v>
      </c>
      <c r="P29" s="579">
        <v>-6.6</v>
      </c>
      <c r="Q29" s="579">
        <v>-5.9</v>
      </c>
      <c r="R29" s="201"/>
    </row>
    <row r="30" spans="2:18" ht="15" customHeight="1" x14ac:dyDescent="0.25">
      <c r="B30" s="636"/>
      <c r="C30" s="136" t="s">
        <v>464</v>
      </c>
      <c r="D30" s="579">
        <v>-32.6</v>
      </c>
      <c r="E30" s="579">
        <v>-28.8</v>
      </c>
      <c r="F30" s="579">
        <v>-27</v>
      </c>
      <c r="G30" s="579">
        <v>-25.4</v>
      </c>
      <c r="H30" s="579">
        <v>-23.5</v>
      </c>
      <c r="I30" s="579">
        <v>-27.1</v>
      </c>
      <c r="J30" s="579">
        <v>-21.6</v>
      </c>
      <c r="K30" s="579">
        <v>-17.899999999999999</v>
      </c>
      <c r="L30" s="579">
        <v>-13.6</v>
      </c>
      <c r="M30" s="579">
        <v>-10</v>
      </c>
      <c r="N30" s="579">
        <v>-8.6</v>
      </c>
      <c r="O30" s="579">
        <v>-8.5</v>
      </c>
      <c r="P30" s="579">
        <v>-7.7</v>
      </c>
      <c r="Q30" s="579">
        <v>-7</v>
      </c>
      <c r="R30" s="201"/>
    </row>
    <row r="31" spans="2:18" ht="15" customHeight="1" x14ac:dyDescent="0.25">
      <c r="B31" s="636"/>
      <c r="C31" s="136" t="s">
        <v>468</v>
      </c>
      <c r="D31" s="579">
        <v>-26.6</v>
      </c>
      <c r="E31" s="579">
        <v>-26.1</v>
      </c>
      <c r="F31" s="579">
        <v>-24.7</v>
      </c>
      <c r="G31" s="579">
        <v>-23.4</v>
      </c>
      <c r="H31" s="579">
        <v>-22.1</v>
      </c>
      <c r="I31" s="579">
        <v>-14.9</v>
      </c>
      <c r="J31" s="579">
        <v>-15.8</v>
      </c>
      <c r="K31" s="579">
        <v>-15</v>
      </c>
      <c r="L31" s="579">
        <v>-11.2</v>
      </c>
      <c r="M31" s="579">
        <v>-9.1</v>
      </c>
      <c r="N31" s="579">
        <v>-8.6</v>
      </c>
      <c r="O31" s="579">
        <v>-8.6999999999999993</v>
      </c>
      <c r="P31" s="579">
        <v>-9</v>
      </c>
      <c r="Q31" s="579">
        <v>-7.4</v>
      </c>
      <c r="R31" s="201"/>
    </row>
    <row r="32" spans="2:18" ht="15" customHeight="1" x14ac:dyDescent="0.25">
      <c r="B32" s="636"/>
      <c r="C32" s="136" t="s">
        <v>449</v>
      </c>
      <c r="D32" s="579">
        <v>3.8</v>
      </c>
      <c r="E32" s="579">
        <v>1.7</v>
      </c>
      <c r="F32" s="579">
        <v>-0.6</v>
      </c>
      <c r="G32" s="579">
        <v>-2.2999999999999998</v>
      </c>
      <c r="H32" s="579">
        <v>-3.6</v>
      </c>
      <c r="I32" s="579">
        <v>-7.2</v>
      </c>
      <c r="J32" s="579">
        <v>-10.3</v>
      </c>
      <c r="K32" s="579">
        <v>-11.2</v>
      </c>
      <c r="L32" s="579">
        <v>-9.1999999999999993</v>
      </c>
      <c r="M32" s="579">
        <v>-8.1</v>
      </c>
      <c r="N32" s="579">
        <v>-8</v>
      </c>
      <c r="O32" s="579">
        <v>-8.4</v>
      </c>
      <c r="P32" s="579">
        <v>-8.8000000000000007</v>
      </c>
      <c r="Q32" s="579">
        <v>-7.1</v>
      </c>
      <c r="R32" s="201"/>
    </row>
    <row r="33" spans="2:18" ht="15" customHeight="1" x14ac:dyDescent="0.25">
      <c r="B33" s="636"/>
      <c r="C33" s="136" t="s">
        <v>450</v>
      </c>
      <c r="D33" s="579">
        <v>13.9</v>
      </c>
      <c r="E33" s="579">
        <v>10.3</v>
      </c>
      <c r="F33" s="579">
        <v>6.5</v>
      </c>
      <c r="G33" s="579">
        <v>2.8</v>
      </c>
      <c r="H33" s="579">
        <v>-0.7</v>
      </c>
      <c r="I33" s="579">
        <v>-5.8</v>
      </c>
      <c r="J33" s="579">
        <v>-7.2</v>
      </c>
      <c r="K33" s="579">
        <v>-5.8</v>
      </c>
      <c r="L33" s="579">
        <v>-5.4</v>
      </c>
      <c r="M33" s="579">
        <v>-5.9</v>
      </c>
      <c r="N33" s="579">
        <v>-6.3</v>
      </c>
      <c r="O33" s="579">
        <v>-7.5</v>
      </c>
      <c r="P33" s="579">
        <v>-7.9</v>
      </c>
      <c r="Q33" s="579">
        <v>-6.8</v>
      </c>
      <c r="R33" s="201"/>
    </row>
    <row r="34" spans="2:18" ht="15" customHeight="1" x14ac:dyDescent="0.25">
      <c r="B34" s="636"/>
      <c r="C34" s="136" t="s">
        <v>451</v>
      </c>
      <c r="D34" s="579">
        <v>14.8</v>
      </c>
      <c r="E34" s="579">
        <v>10.5</v>
      </c>
      <c r="F34" s="579">
        <v>6.1</v>
      </c>
      <c r="G34" s="579">
        <v>3.8</v>
      </c>
      <c r="H34" s="579">
        <v>0.6</v>
      </c>
      <c r="I34" s="579">
        <v>-1.9</v>
      </c>
      <c r="J34" s="579">
        <v>-3.9</v>
      </c>
      <c r="K34" s="579">
        <v>-4.4000000000000004</v>
      </c>
      <c r="L34" s="579">
        <v>-4.7</v>
      </c>
      <c r="M34" s="579">
        <v>-5.4</v>
      </c>
      <c r="N34" s="579">
        <v>-6</v>
      </c>
      <c r="O34" s="579">
        <v>-6.2</v>
      </c>
      <c r="P34" s="579">
        <v>-6.2</v>
      </c>
      <c r="Q34" s="579">
        <v>-5.8</v>
      </c>
      <c r="R34" s="201"/>
    </row>
    <row r="35" spans="2:18" ht="15" customHeight="1" x14ac:dyDescent="0.25">
      <c r="B35" s="636"/>
      <c r="C35" s="136" t="s">
        <v>452</v>
      </c>
      <c r="D35" s="579">
        <v>8.6</v>
      </c>
      <c r="E35" s="579">
        <v>5</v>
      </c>
      <c r="F35" s="579">
        <v>2.2000000000000002</v>
      </c>
      <c r="G35" s="579">
        <v>-0.5</v>
      </c>
      <c r="H35" s="579">
        <v>-2.4</v>
      </c>
      <c r="I35" s="579">
        <v>-3.4</v>
      </c>
      <c r="J35" s="579">
        <v>-4.3</v>
      </c>
      <c r="K35" s="579">
        <v>-5.2</v>
      </c>
      <c r="L35" s="579">
        <v>-5.4</v>
      </c>
      <c r="M35" s="579">
        <v>-6.1</v>
      </c>
      <c r="N35" s="579">
        <v>-5.7</v>
      </c>
      <c r="O35" s="579">
        <v>-6.2</v>
      </c>
      <c r="P35" s="579">
        <v>-5.4</v>
      </c>
      <c r="Q35" s="579">
        <v>-4.9000000000000004</v>
      </c>
      <c r="R35" s="201"/>
    </row>
    <row r="36" spans="2:18" ht="15" customHeight="1" x14ac:dyDescent="0.25">
      <c r="B36" s="636"/>
      <c r="C36" s="136" t="s">
        <v>469</v>
      </c>
      <c r="D36" s="579">
        <v>4.0999999999999996</v>
      </c>
      <c r="E36" s="579">
        <v>1.6</v>
      </c>
      <c r="F36" s="579">
        <v>-0.8</v>
      </c>
      <c r="G36" s="579">
        <v>-2.9</v>
      </c>
      <c r="H36" s="579">
        <v>-4.8</v>
      </c>
      <c r="I36" s="579">
        <v>-6.6</v>
      </c>
      <c r="J36" s="579">
        <v>-6.9</v>
      </c>
      <c r="K36" s="579">
        <v>-7.4</v>
      </c>
      <c r="L36" s="579">
        <v>-6.8</v>
      </c>
      <c r="M36" s="579">
        <v>-6.8</v>
      </c>
      <c r="N36" s="579">
        <v>-6.2</v>
      </c>
      <c r="O36" s="579">
        <v>-5.4</v>
      </c>
      <c r="P36" s="579">
        <v>-4.7</v>
      </c>
      <c r="Q36" s="579">
        <v>-3.9</v>
      </c>
      <c r="R36" s="201"/>
    </row>
    <row r="37" spans="2:18" ht="15" customHeight="1" x14ac:dyDescent="0.25">
      <c r="B37" s="636"/>
      <c r="C37" s="136" t="s">
        <v>465</v>
      </c>
      <c r="D37" s="579">
        <v>1.5</v>
      </c>
      <c r="E37" s="579">
        <v>-1</v>
      </c>
      <c r="F37" s="579">
        <v>-3.5</v>
      </c>
      <c r="G37" s="579">
        <v>-4.3</v>
      </c>
      <c r="H37" s="579">
        <v>-6</v>
      </c>
      <c r="I37" s="579">
        <v>-7.1</v>
      </c>
      <c r="J37" s="579">
        <v>-7.2</v>
      </c>
      <c r="K37" s="579">
        <v>-7.5</v>
      </c>
      <c r="L37" s="579">
        <v>-7.2</v>
      </c>
      <c r="M37" s="579">
        <v>-7</v>
      </c>
      <c r="N37" s="579">
        <v>-5.2</v>
      </c>
      <c r="O37" s="579">
        <v>-4</v>
      </c>
      <c r="P37" s="579">
        <v>-3.1</v>
      </c>
      <c r="Q37" s="579">
        <v>-2.6</v>
      </c>
      <c r="R37" s="201"/>
    </row>
    <row r="38" spans="2:18" ht="15" customHeight="1" x14ac:dyDescent="0.25">
      <c r="B38" s="637"/>
      <c r="C38" s="136" t="s">
        <v>466</v>
      </c>
      <c r="D38" s="579">
        <v>2.9</v>
      </c>
      <c r="E38" s="579">
        <v>1.2</v>
      </c>
      <c r="F38" s="579">
        <v>-0.5</v>
      </c>
      <c r="G38" s="579">
        <v>-1.8</v>
      </c>
      <c r="H38" s="579">
        <v>-2.2999999999999998</v>
      </c>
      <c r="I38" s="579">
        <v>-4.3</v>
      </c>
      <c r="J38" s="579">
        <v>-4.0999999999999996</v>
      </c>
      <c r="K38" s="579">
        <v>-3.8</v>
      </c>
      <c r="L38" s="579">
        <v>-3.7</v>
      </c>
      <c r="M38" s="579">
        <v>-3.3</v>
      </c>
      <c r="N38" s="579">
        <v>-1.6</v>
      </c>
      <c r="O38" s="579">
        <v>-1</v>
      </c>
      <c r="P38" s="579">
        <v>-1</v>
      </c>
      <c r="Q38" s="579">
        <v>-0.9</v>
      </c>
      <c r="R38" s="201"/>
    </row>
    <row r="39" spans="2:18" s="313" customFormat="1" ht="15" hidden="1" customHeight="1" x14ac:dyDescent="0.25">
      <c r="C39" s="249" t="s">
        <v>197</v>
      </c>
      <c r="D39" s="197">
        <f t="shared" ref="D39:Q39" si="1">SUM(D26:D38)</f>
        <v>-143.09999999999997</v>
      </c>
      <c r="E39" s="198">
        <f t="shared" si="1"/>
        <v>-161.50000000000003</v>
      </c>
      <c r="F39" s="199">
        <f t="shared" si="1"/>
        <v>-182</v>
      </c>
      <c r="G39" s="199">
        <f t="shared" si="1"/>
        <v>-197.40000000000003</v>
      </c>
      <c r="H39" s="199">
        <f t="shared" si="1"/>
        <v>-200.70000000000002</v>
      </c>
      <c r="I39" s="199">
        <f t="shared" si="1"/>
        <v>-217.9</v>
      </c>
      <c r="J39" s="199">
        <f t="shared" si="1"/>
        <v>-207.70000000000002</v>
      </c>
      <c r="K39" s="199">
        <f t="shared" si="1"/>
        <v>-156.80000000000001</v>
      </c>
      <c r="L39" s="199">
        <f t="shared" si="1"/>
        <v>-121.90000000000002</v>
      </c>
      <c r="M39" s="199">
        <f t="shared" si="1"/>
        <v>-93.2</v>
      </c>
      <c r="N39" s="199">
        <f t="shared" si="1"/>
        <v>-81.7</v>
      </c>
      <c r="O39" s="199"/>
      <c r="P39" s="199">
        <f t="shared" si="1"/>
        <v>-72.3</v>
      </c>
      <c r="Q39" s="199">
        <f t="shared" si="1"/>
        <v>-63.79999999999999</v>
      </c>
      <c r="R39" s="200"/>
    </row>
    <row r="40" spans="2:18" ht="15" customHeight="1" x14ac:dyDescent="0.25">
      <c r="C40" s="334"/>
      <c r="D40" s="132"/>
      <c r="E40" s="132"/>
      <c r="F40" s="143"/>
      <c r="G40" s="143"/>
      <c r="H40" s="143"/>
      <c r="I40" s="143"/>
      <c r="J40" s="143"/>
      <c r="K40" s="143"/>
      <c r="L40" s="143"/>
      <c r="M40" s="143"/>
      <c r="N40" s="143"/>
      <c r="O40" s="143"/>
      <c r="P40" s="143"/>
      <c r="Q40" s="143"/>
    </row>
    <row r="41" spans="2:18" ht="15.75" customHeight="1" x14ac:dyDescent="0.25">
      <c r="C41" s="90" t="s">
        <v>147</v>
      </c>
      <c r="R41" s="153"/>
    </row>
    <row r="42" spans="2:18" ht="15" customHeight="1" x14ac:dyDescent="0.25">
      <c r="B42" s="635" t="s">
        <v>271</v>
      </c>
      <c r="C42" s="136" t="s">
        <v>467</v>
      </c>
      <c r="D42" s="579">
        <v>16.3</v>
      </c>
      <c r="E42" s="579">
        <v>13.1</v>
      </c>
      <c r="F42" s="579">
        <v>6.1</v>
      </c>
      <c r="G42" s="579">
        <v>-4.7</v>
      </c>
      <c r="H42" s="579">
        <v>-12.9</v>
      </c>
      <c r="I42" s="579">
        <v>-24.9</v>
      </c>
      <c r="J42" s="579">
        <v>-26.7</v>
      </c>
      <c r="K42" s="579">
        <v>-21.9</v>
      </c>
      <c r="L42" s="579">
        <v>-15.5</v>
      </c>
      <c r="M42" s="579">
        <v>-8.6</v>
      </c>
      <c r="N42" s="579">
        <v>-6.7</v>
      </c>
      <c r="O42" s="579">
        <v>-4.5999999999999996</v>
      </c>
      <c r="P42" s="579">
        <v>-4.0999999999999996</v>
      </c>
      <c r="Q42" s="579">
        <v>-3.1</v>
      </c>
      <c r="R42" s="201"/>
    </row>
    <row r="43" spans="2:18" ht="15" customHeight="1" x14ac:dyDescent="0.25">
      <c r="B43" s="636"/>
      <c r="C43" s="136" t="s">
        <v>198</v>
      </c>
      <c r="D43" s="579">
        <v>15.8</v>
      </c>
      <c r="E43" s="579">
        <v>11.1</v>
      </c>
      <c r="F43" s="579">
        <v>-2</v>
      </c>
      <c r="G43" s="579">
        <v>-13.3</v>
      </c>
      <c r="H43" s="579">
        <v>-17.5</v>
      </c>
      <c r="I43" s="579">
        <v>-27.4</v>
      </c>
      <c r="J43" s="579">
        <v>-27.5</v>
      </c>
      <c r="K43" s="579">
        <v>-20.100000000000001</v>
      </c>
      <c r="L43" s="579">
        <v>-14.6</v>
      </c>
      <c r="M43" s="579">
        <v>-8.5</v>
      </c>
      <c r="N43" s="579">
        <v>-6.8</v>
      </c>
      <c r="O43" s="579">
        <v>-4.5999999999999996</v>
      </c>
      <c r="P43" s="579">
        <v>-4.0999999999999996</v>
      </c>
      <c r="Q43" s="579">
        <v>-3.4</v>
      </c>
      <c r="R43" s="201"/>
    </row>
    <row r="44" spans="2:18" ht="15" customHeight="1" x14ac:dyDescent="0.25">
      <c r="B44" s="636"/>
      <c r="C44" s="136" t="s">
        <v>199</v>
      </c>
      <c r="D44" s="579">
        <v>-3.5</v>
      </c>
      <c r="E44" s="579">
        <v>-8.6</v>
      </c>
      <c r="F44" s="579">
        <v>-22.3</v>
      </c>
      <c r="G44" s="579">
        <v>-27.3</v>
      </c>
      <c r="H44" s="579">
        <v>-29.7</v>
      </c>
      <c r="I44" s="579">
        <v>-31.5</v>
      </c>
      <c r="J44" s="579">
        <v>-28.5</v>
      </c>
      <c r="K44" s="579">
        <v>-19.399999999999999</v>
      </c>
      <c r="L44" s="579">
        <v>-14.2</v>
      </c>
      <c r="M44" s="579">
        <v>-8.5</v>
      </c>
      <c r="N44" s="579">
        <v>-6.9</v>
      </c>
      <c r="O44" s="579">
        <v>-4.9000000000000004</v>
      </c>
      <c r="P44" s="579">
        <v>-4.4000000000000004</v>
      </c>
      <c r="Q44" s="579">
        <v>-4.0999999999999996</v>
      </c>
      <c r="R44" s="201"/>
    </row>
    <row r="45" spans="2:18" ht="15" customHeight="1" x14ac:dyDescent="0.25">
      <c r="B45" s="636"/>
      <c r="C45" s="136" t="s">
        <v>200</v>
      </c>
      <c r="D45" s="579">
        <v>-24.6</v>
      </c>
      <c r="E45" s="579">
        <v>-29.8</v>
      </c>
      <c r="F45" s="579">
        <v>-32.4</v>
      </c>
      <c r="G45" s="579">
        <v>-34.9</v>
      </c>
      <c r="H45" s="579">
        <v>-31.7</v>
      </c>
      <c r="I45" s="579">
        <v>-30.8</v>
      </c>
      <c r="J45" s="579">
        <v>-26.1</v>
      </c>
      <c r="K45" s="579">
        <v>-18.399999999999999</v>
      </c>
      <c r="L45" s="579">
        <v>-13.6</v>
      </c>
      <c r="M45" s="579">
        <v>-9.6999999999999993</v>
      </c>
      <c r="N45" s="579">
        <v>-8.1999999999999993</v>
      </c>
      <c r="O45" s="579">
        <v>-6.9</v>
      </c>
      <c r="P45" s="579">
        <v>-5.8</v>
      </c>
      <c r="Q45" s="579">
        <v>-4.9000000000000004</v>
      </c>
      <c r="R45" s="201"/>
    </row>
    <row r="46" spans="2:18" ht="15" customHeight="1" x14ac:dyDescent="0.25">
      <c r="B46" s="636"/>
      <c r="C46" s="136" t="s">
        <v>464</v>
      </c>
      <c r="D46" s="579">
        <v>-29.6</v>
      </c>
      <c r="E46" s="579">
        <v>-29</v>
      </c>
      <c r="F46" s="579">
        <v>-30.3</v>
      </c>
      <c r="G46" s="579">
        <v>-31.4</v>
      </c>
      <c r="H46" s="579">
        <v>-32</v>
      </c>
      <c r="I46" s="579">
        <v>-26.8</v>
      </c>
      <c r="J46" s="579">
        <v>-20.6</v>
      </c>
      <c r="K46" s="579">
        <v>-17.100000000000001</v>
      </c>
      <c r="L46" s="579">
        <v>-12.8</v>
      </c>
      <c r="M46" s="579">
        <v>-9.4</v>
      </c>
      <c r="N46" s="579">
        <v>-8.1999999999999993</v>
      </c>
      <c r="O46" s="579">
        <v>-7.6</v>
      </c>
      <c r="P46" s="579">
        <v>-6.6</v>
      </c>
      <c r="Q46" s="579">
        <v>-5.7</v>
      </c>
      <c r="R46" s="201"/>
    </row>
    <row r="47" spans="2:18" ht="15" customHeight="1" x14ac:dyDescent="0.25">
      <c r="B47" s="636"/>
      <c r="C47" s="136" t="s">
        <v>468</v>
      </c>
      <c r="D47" s="579">
        <v>-21.2</v>
      </c>
      <c r="E47" s="579">
        <v>-21.2</v>
      </c>
      <c r="F47" s="579">
        <v>-20.7</v>
      </c>
      <c r="G47" s="579">
        <v>-20.2</v>
      </c>
      <c r="H47" s="579">
        <v>-19.8</v>
      </c>
      <c r="I47" s="579">
        <v>-13.8</v>
      </c>
      <c r="J47" s="579">
        <v>-13.7</v>
      </c>
      <c r="K47" s="579">
        <v>-12.6</v>
      </c>
      <c r="L47" s="579">
        <v>-9.6999999999999993</v>
      </c>
      <c r="M47" s="579">
        <v>-7.8</v>
      </c>
      <c r="N47" s="579">
        <v>-7.4</v>
      </c>
      <c r="O47" s="579">
        <v>-7</v>
      </c>
      <c r="P47" s="579">
        <v>-6.9</v>
      </c>
      <c r="Q47" s="579">
        <v>-5.4</v>
      </c>
      <c r="R47" s="201"/>
    </row>
    <row r="48" spans="2:18" ht="15" customHeight="1" x14ac:dyDescent="0.25">
      <c r="B48" s="636"/>
      <c r="C48" s="136" t="s">
        <v>449</v>
      </c>
      <c r="D48" s="579">
        <v>0.6</v>
      </c>
      <c r="E48" s="579">
        <v>-1</v>
      </c>
      <c r="F48" s="579">
        <v>-2.8</v>
      </c>
      <c r="G48" s="579">
        <v>-4.0999999999999996</v>
      </c>
      <c r="H48" s="579">
        <v>-5.2</v>
      </c>
      <c r="I48" s="579">
        <v>-7.2</v>
      </c>
      <c r="J48" s="579">
        <v>-9.1</v>
      </c>
      <c r="K48" s="579">
        <v>-9</v>
      </c>
      <c r="L48" s="579">
        <v>-7.5</v>
      </c>
      <c r="M48" s="579">
        <v>-6.6</v>
      </c>
      <c r="N48" s="579">
        <v>-6.7</v>
      </c>
      <c r="O48" s="579">
        <v>-6.5</v>
      </c>
      <c r="P48" s="579">
        <v>-6.5</v>
      </c>
      <c r="Q48" s="579">
        <v>-5.0999999999999996</v>
      </c>
      <c r="R48" s="201"/>
    </row>
    <row r="49" spans="2:18" ht="15" customHeight="1" x14ac:dyDescent="0.25">
      <c r="B49" s="636"/>
      <c r="C49" s="136" t="s">
        <v>450</v>
      </c>
      <c r="D49" s="579">
        <v>7.3</v>
      </c>
      <c r="E49" s="579">
        <v>4.8</v>
      </c>
      <c r="F49" s="579">
        <v>2.2000000000000002</v>
      </c>
      <c r="G49" s="579">
        <v>-0.4</v>
      </c>
      <c r="H49" s="579">
        <v>-2.9</v>
      </c>
      <c r="I49" s="579">
        <v>-5.4</v>
      </c>
      <c r="J49" s="579">
        <v>-5.7</v>
      </c>
      <c r="K49" s="579">
        <v>-4.5</v>
      </c>
      <c r="L49" s="579">
        <v>-4.2</v>
      </c>
      <c r="M49" s="579">
        <v>-4.3</v>
      </c>
      <c r="N49" s="579">
        <v>-4.5</v>
      </c>
      <c r="O49" s="579">
        <v>-5</v>
      </c>
      <c r="P49" s="579">
        <v>-5.0999999999999996</v>
      </c>
      <c r="Q49" s="579">
        <v>-4.3</v>
      </c>
      <c r="R49" s="201"/>
    </row>
    <row r="50" spans="2:18" ht="15" customHeight="1" x14ac:dyDescent="0.25">
      <c r="B50" s="636"/>
      <c r="C50" s="136" t="s">
        <v>451</v>
      </c>
      <c r="D50" s="579">
        <v>10.5</v>
      </c>
      <c r="E50" s="579">
        <v>7.5</v>
      </c>
      <c r="F50" s="579">
        <v>4.5</v>
      </c>
      <c r="G50" s="579">
        <v>2.9</v>
      </c>
      <c r="H50" s="579">
        <v>0.7</v>
      </c>
      <c r="I50" s="579">
        <v>-1.3</v>
      </c>
      <c r="J50" s="579">
        <v>-2.8</v>
      </c>
      <c r="K50" s="579">
        <v>-3.1</v>
      </c>
      <c r="L50" s="579">
        <v>-3.5</v>
      </c>
      <c r="M50" s="579">
        <v>-3.6</v>
      </c>
      <c r="N50" s="579">
        <v>-3.8</v>
      </c>
      <c r="O50" s="579">
        <v>-3.9</v>
      </c>
      <c r="P50" s="579">
        <v>-3.9</v>
      </c>
      <c r="Q50" s="579">
        <v>-3.7</v>
      </c>
      <c r="R50" s="201"/>
    </row>
    <row r="51" spans="2:18" ht="15" customHeight="1" x14ac:dyDescent="0.25">
      <c r="B51" s="636"/>
      <c r="C51" s="136" t="s">
        <v>452</v>
      </c>
      <c r="D51" s="579">
        <v>6.2</v>
      </c>
      <c r="E51" s="579">
        <v>3.7</v>
      </c>
      <c r="F51" s="579">
        <v>1.7</v>
      </c>
      <c r="G51" s="579">
        <v>-0.2</v>
      </c>
      <c r="H51" s="579">
        <v>-1.6</v>
      </c>
      <c r="I51" s="579">
        <v>-2.8</v>
      </c>
      <c r="J51" s="579">
        <v>-3.4</v>
      </c>
      <c r="K51" s="579">
        <v>-3.9</v>
      </c>
      <c r="L51" s="579">
        <v>-3.8</v>
      </c>
      <c r="M51" s="579">
        <v>-3.9</v>
      </c>
      <c r="N51" s="579">
        <v>-3.8</v>
      </c>
      <c r="O51" s="579">
        <v>-3.9</v>
      </c>
      <c r="P51" s="579">
        <v>-3.7</v>
      </c>
      <c r="Q51" s="579">
        <v>-3.6</v>
      </c>
      <c r="R51" s="201"/>
    </row>
    <row r="52" spans="2:18" ht="15" customHeight="1" x14ac:dyDescent="0.25">
      <c r="B52" s="636"/>
      <c r="C52" s="136" t="s">
        <v>469</v>
      </c>
      <c r="D52" s="579">
        <v>2.6</v>
      </c>
      <c r="E52" s="579">
        <v>0.8</v>
      </c>
      <c r="F52" s="579">
        <v>-0.9</v>
      </c>
      <c r="G52" s="579">
        <v>-2.4</v>
      </c>
      <c r="H52" s="579">
        <v>-3.8</v>
      </c>
      <c r="I52" s="579">
        <v>-4.5</v>
      </c>
      <c r="J52" s="579">
        <v>-4.5</v>
      </c>
      <c r="K52" s="579">
        <v>-4.5</v>
      </c>
      <c r="L52" s="579">
        <v>-4.0999999999999996</v>
      </c>
      <c r="M52" s="579">
        <v>-3.8</v>
      </c>
      <c r="N52" s="579">
        <v>-3.9</v>
      </c>
      <c r="O52" s="579">
        <v>-3.4</v>
      </c>
      <c r="P52" s="579">
        <v>-3.2</v>
      </c>
      <c r="Q52" s="579">
        <v>-3</v>
      </c>
      <c r="R52" s="201"/>
    </row>
    <row r="53" spans="2:18" ht="15" customHeight="1" x14ac:dyDescent="0.25">
      <c r="B53" s="636"/>
      <c r="C53" s="136" t="s">
        <v>465</v>
      </c>
      <c r="D53" s="579">
        <v>0.6</v>
      </c>
      <c r="E53" s="579">
        <v>-1.2</v>
      </c>
      <c r="F53" s="579">
        <v>-2.9</v>
      </c>
      <c r="G53" s="579">
        <v>-3.5</v>
      </c>
      <c r="H53" s="579">
        <v>-4.7</v>
      </c>
      <c r="I53" s="579">
        <v>-4.5</v>
      </c>
      <c r="J53" s="579">
        <v>-4.5</v>
      </c>
      <c r="K53" s="579">
        <v>-4.4000000000000004</v>
      </c>
      <c r="L53" s="579">
        <v>-4.2</v>
      </c>
      <c r="M53" s="579">
        <v>-4</v>
      </c>
      <c r="N53" s="579">
        <v>-3.4</v>
      </c>
      <c r="O53" s="579">
        <v>-3</v>
      </c>
      <c r="P53" s="579">
        <v>-2.8</v>
      </c>
      <c r="Q53" s="579">
        <v>-2.5</v>
      </c>
      <c r="R53" s="201"/>
    </row>
    <row r="54" spans="2:18" ht="15" customHeight="1" x14ac:dyDescent="0.25">
      <c r="B54" s="637"/>
      <c r="C54" s="136" t="s">
        <v>466</v>
      </c>
      <c r="D54" s="579">
        <v>2.8</v>
      </c>
      <c r="E54" s="579">
        <v>1.5</v>
      </c>
      <c r="F54" s="579">
        <v>0.3</v>
      </c>
      <c r="G54" s="579">
        <v>-0.5</v>
      </c>
      <c r="H54" s="579">
        <v>-0.9</v>
      </c>
      <c r="I54" s="579">
        <v>-4.3</v>
      </c>
      <c r="J54" s="579">
        <v>-4.0999999999999996</v>
      </c>
      <c r="K54" s="579">
        <v>-3.8</v>
      </c>
      <c r="L54" s="579">
        <v>-3.6</v>
      </c>
      <c r="M54" s="579">
        <v>-3.2</v>
      </c>
      <c r="N54" s="579">
        <v>-2.8</v>
      </c>
      <c r="O54" s="579">
        <v>-2.4</v>
      </c>
      <c r="P54" s="579">
        <v>-2.4</v>
      </c>
      <c r="Q54" s="579">
        <v>-2.2999999999999998</v>
      </c>
      <c r="R54" s="201"/>
    </row>
    <row r="55" spans="2:18" s="313" customFormat="1" ht="15" hidden="1" customHeight="1" x14ac:dyDescent="0.25">
      <c r="C55" s="249" t="s">
        <v>197</v>
      </c>
      <c r="D55" s="197">
        <f t="shared" ref="D55:Q55" si="2">SUM(D42:D54)</f>
        <v>-16.199999999999996</v>
      </c>
      <c r="E55" s="198">
        <f t="shared" si="2"/>
        <v>-48.300000000000011</v>
      </c>
      <c r="F55" s="199">
        <f t="shared" si="2"/>
        <v>-99.500000000000014</v>
      </c>
      <c r="G55" s="199">
        <f t="shared" si="2"/>
        <v>-139.99999999999997</v>
      </c>
      <c r="H55" s="199">
        <f t="shared" si="2"/>
        <v>-162</v>
      </c>
      <c r="I55" s="199">
        <f t="shared" si="2"/>
        <v>-185.20000000000005</v>
      </c>
      <c r="J55" s="199">
        <f t="shared" si="2"/>
        <v>-177.2</v>
      </c>
      <c r="K55" s="199">
        <f t="shared" si="2"/>
        <v>-142.70000000000002</v>
      </c>
      <c r="L55" s="199">
        <f t="shared" si="2"/>
        <v>-111.3</v>
      </c>
      <c r="M55" s="199">
        <f t="shared" si="2"/>
        <v>-81.899999999999991</v>
      </c>
      <c r="N55" s="199">
        <f t="shared" si="2"/>
        <v>-73.099999999999994</v>
      </c>
      <c r="O55" s="199"/>
      <c r="P55" s="199">
        <f t="shared" si="2"/>
        <v>-59.5</v>
      </c>
      <c r="Q55" s="199">
        <f t="shared" si="2"/>
        <v>-51.1</v>
      </c>
      <c r="R55" s="200"/>
    </row>
    <row r="56" spans="2:18" ht="15" customHeight="1" x14ac:dyDescent="0.25">
      <c r="C56" s="92"/>
      <c r="D56" s="132"/>
      <c r="E56" s="132"/>
      <c r="F56" s="143"/>
      <c r="G56" s="143"/>
      <c r="H56" s="143"/>
      <c r="I56" s="143"/>
      <c r="J56" s="143"/>
      <c r="K56" s="143"/>
      <c r="L56" s="143"/>
      <c r="M56" s="143"/>
      <c r="N56" s="143"/>
      <c r="O56" s="143"/>
      <c r="P56" s="143"/>
      <c r="Q56" s="143"/>
    </row>
    <row r="57" spans="2:18" ht="15.75" customHeight="1" x14ac:dyDescent="0.25">
      <c r="C57" s="90" t="s">
        <v>82</v>
      </c>
      <c r="R57" s="153"/>
    </row>
    <row r="58" spans="2:18" ht="15" customHeight="1" x14ac:dyDescent="0.25">
      <c r="B58" s="635" t="s">
        <v>271</v>
      </c>
      <c r="C58" s="136" t="s">
        <v>467</v>
      </c>
      <c r="D58" s="579">
        <v>23.3</v>
      </c>
      <c r="E58" s="579">
        <v>12.9</v>
      </c>
      <c r="F58" s="579">
        <v>7.3</v>
      </c>
      <c r="G58" s="579">
        <v>3.8</v>
      </c>
      <c r="H58" s="579">
        <v>-2.2000000000000002</v>
      </c>
      <c r="I58" s="579">
        <v>2.1</v>
      </c>
      <c r="J58" s="579">
        <v>-14.2</v>
      </c>
      <c r="K58" s="579">
        <v>-16.100000000000001</v>
      </c>
      <c r="L58" s="579">
        <v>-17.3</v>
      </c>
      <c r="M58" s="579">
        <v>-6.4</v>
      </c>
      <c r="N58" s="579">
        <v>-3.8</v>
      </c>
      <c r="O58" s="579">
        <v>-1</v>
      </c>
      <c r="P58" s="579">
        <v>-1.1000000000000001</v>
      </c>
      <c r="Q58" s="579">
        <v>-0.9</v>
      </c>
      <c r="R58" s="201"/>
    </row>
    <row r="59" spans="2:18" ht="15" customHeight="1" x14ac:dyDescent="0.25">
      <c r="B59" s="636"/>
      <c r="C59" s="136" t="s">
        <v>198</v>
      </c>
      <c r="D59" s="579">
        <v>9.1</v>
      </c>
      <c r="E59" s="579">
        <v>1.4</v>
      </c>
      <c r="F59" s="579">
        <v>2.2999999999999998</v>
      </c>
      <c r="G59" s="579">
        <v>-5.5</v>
      </c>
      <c r="H59" s="579">
        <v>-7.5</v>
      </c>
      <c r="I59" s="579">
        <v>-11</v>
      </c>
      <c r="J59" s="579">
        <v>-23.3</v>
      </c>
      <c r="K59" s="579">
        <v>-19.5</v>
      </c>
      <c r="L59" s="579">
        <v>-17</v>
      </c>
      <c r="M59" s="579">
        <v>-7</v>
      </c>
      <c r="N59" s="579">
        <v>-4.8</v>
      </c>
      <c r="O59" s="579">
        <v>-1.9</v>
      </c>
      <c r="P59" s="579">
        <v>-2</v>
      </c>
      <c r="Q59" s="579">
        <v>-2.1</v>
      </c>
      <c r="R59" s="201"/>
    </row>
    <row r="60" spans="2:18" ht="15" customHeight="1" x14ac:dyDescent="0.25">
      <c r="B60" s="636"/>
      <c r="C60" s="136" t="s">
        <v>199</v>
      </c>
      <c r="D60" s="579">
        <v>14.7</v>
      </c>
      <c r="E60" s="579">
        <v>13.2</v>
      </c>
      <c r="F60" s="579">
        <v>2.4</v>
      </c>
      <c r="G60" s="579">
        <v>-0.5</v>
      </c>
      <c r="H60" s="579">
        <v>-0.3</v>
      </c>
      <c r="I60" s="579">
        <v>-8.9</v>
      </c>
      <c r="J60" s="579">
        <v>-22.2</v>
      </c>
      <c r="K60" s="579">
        <v>-20.399999999999999</v>
      </c>
      <c r="L60" s="579">
        <v>-16.100000000000001</v>
      </c>
      <c r="M60" s="579">
        <v>-7.5</v>
      </c>
      <c r="N60" s="579">
        <v>-5.4</v>
      </c>
      <c r="O60" s="579">
        <v>-2.5</v>
      </c>
      <c r="P60" s="579">
        <v>-2.5</v>
      </c>
      <c r="Q60" s="579">
        <v>-3.1</v>
      </c>
      <c r="R60" s="201"/>
    </row>
    <row r="61" spans="2:18" ht="15" customHeight="1" x14ac:dyDescent="0.25">
      <c r="B61" s="636"/>
      <c r="C61" s="136" t="s">
        <v>200</v>
      </c>
      <c r="D61" s="579">
        <v>-14</v>
      </c>
      <c r="E61" s="579">
        <v>-20.100000000000001</v>
      </c>
      <c r="F61" s="579">
        <v>-21.4</v>
      </c>
      <c r="G61" s="579">
        <v>-22.9</v>
      </c>
      <c r="H61" s="579">
        <v>-13.1</v>
      </c>
      <c r="I61" s="579">
        <v>-15.3</v>
      </c>
      <c r="J61" s="579">
        <v>-25.5</v>
      </c>
      <c r="K61" s="579">
        <v>-21.9</v>
      </c>
      <c r="L61" s="579">
        <v>-16.100000000000001</v>
      </c>
      <c r="M61" s="579">
        <v>-10.4</v>
      </c>
      <c r="N61" s="579">
        <v>-7.8</v>
      </c>
      <c r="O61" s="579">
        <v>-5.6</v>
      </c>
      <c r="P61" s="579">
        <v>-4.5999999999999996</v>
      </c>
      <c r="Q61" s="579">
        <v>-4.2</v>
      </c>
      <c r="R61" s="201"/>
    </row>
    <row r="62" spans="2:18" ht="15" customHeight="1" x14ac:dyDescent="0.25">
      <c r="B62" s="636"/>
      <c r="C62" s="136" t="s">
        <v>464</v>
      </c>
      <c r="D62" s="579">
        <v>-32.700000000000003</v>
      </c>
      <c r="E62" s="579">
        <v>-28.4</v>
      </c>
      <c r="F62" s="579">
        <v>-27.6</v>
      </c>
      <c r="G62" s="579">
        <v>-26.9</v>
      </c>
      <c r="H62" s="579">
        <v>-25.9</v>
      </c>
      <c r="I62" s="579">
        <v>-15.2</v>
      </c>
      <c r="J62" s="579">
        <v>-22.1</v>
      </c>
      <c r="K62" s="579">
        <v>-22.8</v>
      </c>
      <c r="L62" s="579">
        <v>-15.8</v>
      </c>
      <c r="M62" s="579">
        <v>-10.3</v>
      </c>
      <c r="N62" s="579">
        <v>-8</v>
      </c>
      <c r="O62" s="579">
        <v>-6.8</v>
      </c>
      <c r="P62" s="579">
        <v>-5.8</v>
      </c>
      <c r="Q62" s="579">
        <v>-5.3</v>
      </c>
      <c r="R62" s="201"/>
    </row>
    <row r="63" spans="2:18" ht="15" customHeight="1" x14ac:dyDescent="0.25">
      <c r="B63" s="636"/>
      <c r="C63" s="136" t="s">
        <v>468</v>
      </c>
      <c r="D63" s="579">
        <v>-23.1</v>
      </c>
      <c r="E63" s="579">
        <v>-21.8</v>
      </c>
      <c r="F63" s="579">
        <v>-18.8</v>
      </c>
      <c r="G63" s="579">
        <v>-16</v>
      </c>
      <c r="H63" s="579">
        <v>-13.5</v>
      </c>
      <c r="I63" s="579">
        <v>-15.3</v>
      </c>
      <c r="J63" s="579">
        <v>-19</v>
      </c>
      <c r="K63" s="579">
        <v>-18.2</v>
      </c>
      <c r="L63" s="579">
        <v>-13.3</v>
      </c>
      <c r="M63" s="579">
        <v>-8.3000000000000007</v>
      </c>
      <c r="N63" s="579">
        <v>-6.9</v>
      </c>
      <c r="O63" s="579">
        <v>-6.2</v>
      </c>
      <c r="P63" s="579">
        <v>-6.2</v>
      </c>
      <c r="Q63" s="579">
        <v>-4.5999999999999996</v>
      </c>
      <c r="R63" s="201"/>
    </row>
    <row r="64" spans="2:18" ht="15" customHeight="1" x14ac:dyDescent="0.25">
      <c r="B64" s="636"/>
      <c r="C64" s="136" t="s">
        <v>449</v>
      </c>
      <c r="D64" s="579">
        <v>13.2</v>
      </c>
      <c r="E64" s="579">
        <v>10.199999999999999</v>
      </c>
      <c r="F64" s="579">
        <v>7</v>
      </c>
      <c r="G64" s="579">
        <v>4.8</v>
      </c>
      <c r="H64" s="579">
        <v>3</v>
      </c>
      <c r="I64" s="579">
        <v>-5.7</v>
      </c>
      <c r="J64" s="579">
        <v>-12.7</v>
      </c>
      <c r="K64" s="579">
        <v>-13.4</v>
      </c>
      <c r="L64" s="579">
        <v>-9.5</v>
      </c>
      <c r="M64" s="579">
        <v>-6.4</v>
      </c>
      <c r="N64" s="579">
        <v>-6</v>
      </c>
      <c r="O64" s="579">
        <v>-5.6</v>
      </c>
      <c r="P64" s="579">
        <v>-5.8</v>
      </c>
      <c r="Q64" s="579">
        <v>-4.0999999999999996</v>
      </c>
      <c r="R64" s="201"/>
    </row>
    <row r="65" spans="2:18" ht="15" customHeight="1" x14ac:dyDescent="0.25">
      <c r="B65" s="636"/>
      <c r="C65" s="136" t="s">
        <v>450</v>
      </c>
      <c r="D65" s="579">
        <v>17.100000000000001</v>
      </c>
      <c r="E65" s="579">
        <v>11.8</v>
      </c>
      <c r="F65" s="579">
        <v>6.3</v>
      </c>
      <c r="G65" s="579">
        <v>1</v>
      </c>
      <c r="H65" s="579">
        <v>-4.0999999999999996</v>
      </c>
      <c r="I65" s="579">
        <v>-7.8</v>
      </c>
      <c r="J65" s="579">
        <v>-9</v>
      </c>
      <c r="K65" s="579">
        <v>-5.5</v>
      </c>
      <c r="L65" s="579">
        <v>-4</v>
      </c>
      <c r="M65" s="579">
        <v>-2.8</v>
      </c>
      <c r="N65" s="579">
        <v>-3.4</v>
      </c>
      <c r="O65" s="579">
        <v>-3.9</v>
      </c>
      <c r="P65" s="579">
        <v>-4.4000000000000004</v>
      </c>
      <c r="Q65" s="579">
        <v>-3.2</v>
      </c>
      <c r="R65" s="201"/>
    </row>
    <row r="66" spans="2:18" ht="15" customHeight="1" x14ac:dyDescent="0.25">
      <c r="B66" s="636"/>
      <c r="C66" s="136" t="s">
        <v>451</v>
      </c>
      <c r="D66" s="579">
        <v>17.399999999999999</v>
      </c>
      <c r="E66" s="579">
        <v>11.9</v>
      </c>
      <c r="F66" s="579">
        <v>6.3</v>
      </c>
      <c r="G66" s="579">
        <v>3.2</v>
      </c>
      <c r="H66" s="579">
        <v>-0.9</v>
      </c>
      <c r="I66" s="579">
        <v>-2.5</v>
      </c>
      <c r="J66" s="579">
        <v>-3.9</v>
      </c>
      <c r="K66" s="579">
        <v>-3.1</v>
      </c>
      <c r="L66" s="579">
        <v>-2.2000000000000002</v>
      </c>
      <c r="M66" s="579">
        <v>-1.5</v>
      </c>
      <c r="N66" s="579">
        <v>-2.4</v>
      </c>
      <c r="O66" s="579">
        <v>-2.2999999999999998</v>
      </c>
      <c r="P66" s="579">
        <v>-2.4</v>
      </c>
      <c r="Q66" s="579">
        <v>-1.9</v>
      </c>
      <c r="R66" s="201"/>
    </row>
    <row r="67" spans="2:18" ht="15" customHeight="1" x14ac:dyDescent="0.25">
      <c r="B67" s="636"/>
      <c r="C67" s="136" t="s">
        <v>452</v>
      </c>
      <c r="D67" s="579">
        <v>11.5</v>
      </c>
      <c r="E67" s="579">
        <v>7.6</v>
      </c>
      <c r="F67" s="579">
        <v>4.5</v>
      </c>
      <c r="G67" s="579">
        <v>1.5</v>
      </c>
      <c r="H67" s="579">
        <v>-0.6</v>
      </c>
      <c r="I67" s="579">
        <v>-2</v>
      </c>
      <c r="J67" s="579">
        <v>-1.9</v>
      </c>
      <c r="K67" s="579">
        <v>-1.6</v>
      </c>
      <c r="L67" s="579">
        <v>-1.2</v>
      </c>
      <c r="M67" s="579">
        <v>-1.2</v>
      </c>
      <c r="N67" s="579">
        <v>-2</v>
      </c>
      <c r="O67" s="579">
        <v>-2.5</v>
      </c>
      <c r="P67" s="579">
        <v>-2</v>
      </c>
      <c r="Q67" s="579">
        <v>-1.2</v>
      </c>
      <c r="R67" s="201"/>
    </row>
    <row r="68" spans="2:18" ht="15" customHeight="1" x14ac:dyDescent="0.25">
      <c r="B68" s="636"/>
      <c r="C68" s="136" t="s">
        <v>469</v>
      </c>
      <c r="D68" s="579">
        <v>6.1</v>
      </c>
      <c r="E68" s="579">
        <v>3.7</v>
      </c>
      <c r="F68" s="579">
        <v>1.3</v>
      </c>
      <c r="G68" s="579">
        <v>-0.7</v>
      </c>
      <c r="H68" s="579">
        <v>-2.6</v>
      </c>
      <c r="I68" s="579">
        <v>-2.9</v>
      </c>
      <c r="J68" s="579">
        <v>-2.5</v>
      </c>
      <c r="K68" s="579">
        <v>-2</v>
      </c>
      <c r="L68" s="579">
        <v>-1.3</v>
      </c>
      <c r="M68" s="579">
        <v>-0.9</v>
      </c>
      <c r="N68" s="579">
        <v>-2.8</v>
      </c>
      <c r="O68" s="579">
        <v>-2.1</v>
      </c>
      <c r="P68" s="579">
        <v>-1.1000000000000001</v>
      </c>
      <c r="Q68" s="579">
        <v>-1.5</v>
      </c>
      <c r="R68" s="201"/>
    </row>
    <row r="69" spans="2:18" ht="15" customHeight="1" x14ac:dyDescent="0.25">
      <c r="B69" s="636"/>
      <c r="C69" s="136" t="s">
        <v>465</v>
      </c>
      <c r="D69" s="579">
        <v>4.4000000000000004</v>
      </c>
      <c r="E69" s="579">
        <v>2</v>
      </c>
      <c r="F69" s="579">
        <v>-0.4</v>
      </c>
      <c r="G69" s="579">
        <v>-1.3</v>
      </c>
      <c r="H69" s="579">
        <v>-2.9</v>
      </c>
      <c r="I69" s="579">
        <v>-2.4</v>
      </c>
      <c r="J69" s="579">
        <v>-1.8</v>
      </c>
      <c r="K69" s="579">
        <v>-1.2</v>
      </c>
      <c r="L69" s="579">
        <v>-1.4</v>
      </c>
      <c r="M69" s="579">
        <v>-1.8</v>
      </c>
      <c r="N69" s="579">
        <v>-2.4</v>
      </c>
      <c r="O69" s="579">
        <v>-1</v>
      </c>
      <c r="P69" s="579">
        <v>-1.7</v>
      </c>
      <c r="Q69" s="579">
        <v>-2.4</v>
      </c>
      <c r="R69" s="201"/>
    </row>
    <row r="70" spans="2:18" ht="15" customHeight="1" x14ac:dyDescent="0.25">
      <c r="B70" s="637"/>
      <c r="C70" s="136" t="s">
        <v>466</v>
      </c>
      <c r="D70" s="579">
        <v>2.4</v>
      </c>
      <c r="E70" s="579">
        <v>0.7</v>
      </c>
      <c r="F70" s="579">
        <v>-1.1000000000000001</v>
      </c>
      <c r="G70" s="579">
        <v>-2.2999999999999998</v>
      </c>
      <c r="H70" s="579">
        <v>-2.8</v>
      </c>
      <c r="I70" s="579">
        <v>-2.1</v>
      </c>
      <c r="J70" s="579">
        <v>-1.4</v>
      </c>
      <c r="K70" s="579">
        <v>-0.4</v>
      </c>
      <c r="L70" s="579">
        <v>1.1000000000000001</v>
      </c>
      <c r="M70" s="579">
        <v>2.2000000000000002</v>
      </c>
      <c r="N70" s="579">
        <v>-1.3</v>
      </c>
      <c r="O70" s="579">
        <v>-2.7</v>
      </c>
      <c r="P70" s="579">
        <v>-3.7</v>
      </c>
      <c r="Q70" s="579">
        <v>-4.5</v>
      </c>
      <c r="R70" s="201"/>
    </row>
    <row r="71" spans="2:18" s="313" customFormat="1" ht="15" hidden="1" customHeight="1" x14ac:dyDescent="0.25">
      <c r="C71" s="249" t="s">
        <v>197</v>
      </c>
      <c r="D71" s="197">
        <f t="shared" ref="D71:Q71" si="3">SUM(D58:D70)</f>
        <v>49.399999999999984</v>
      </c>
      <c r="E71" s="198">
        <f t="shared" si="3"/>
        <v>5.1000000000000068</v>
      </c>
      <c r="F71" s="199">
        <f t="shared" si="3"/>
        <v>-31.900000000000002</v>
      </c>
      <c r="G71" s="199">
        <f t="shared" si="3"/>
        <v>-61.8</v>
      </c>
      <c r="H71" s="199">
        <f t="shared" si="3"/>
        <v>-73.399999999999991</v>
      </c>
      <c r="I71" s="199">
        <f t="shared" si="3"/>
        <v>-89</v>
      </c>
      <c r="J71" s="199">
        <f t="shared" si="3"/>
        <v>-159.50000000000003</v>
      </c>
      <c r="K71" s="199">
        <f t="shared" si="3"/>
        <v>-146.1</v>
      </c>
      <c r="L71" s="199">
        <f t="shared" si="3"/>
        <v>-114.10000000000001</v>
      </c>
      <c r="M71" s="199">
        <f t="shared" si="3"/>
        <v>-62.299999999999983</v>
      </c>
      <c r="N71" s="199">
        <f t="shared" si="3"/>
        <v>-56.999999999999993</v>
      </c>
      <c r="O71" s="199"/>
      <c r="P71" s="199">
        <f t="shared" si="3"/>
        <v>-43.300000000000004</v>
      </c>
      <c r="Q71" s="199">
        <f t="shared" si="3"/>
        <v>-39</v>
      </c>
      <c r="R71" s="200"/>
    </row>
    <row r="72" spans="2:18" ht="15" customHeight="1" x14ac:dyDescent="0.25">
      <c r="C72" s="92"/>
      <c r="D72" s="132"/>
      <c r="E72" s="132"/>
      <c r="F72" s="143"/>
      <c r="G72" s="143"/>
      <c r="H72" s="143"/>
      <c r="I72" s="143"/>
      <c r="J72" s="143"/>
      <c r="K72" s="143"/>
      <c r="L72" s="143"/>
      <c r="M72" s="143"/>
      <c r="N72" s="143"/>
      <c r="O72" s="143"/>
      <c r="P72" s="143"/>
      <c r="Q72" s="143"/>
    </row>
    <row r="73" spans="2:18" ht="15.75" customHeight="1" x14ac:dyDescent="0.25">
      <c r="C73" s="90" t="s">
        <v>101</v>
      </c>
      <c r="R73" s="153"/>
    </row>
    <row r="74" spans="2:18" ht="15" customHeight="1" x14ac:dyDescent="0.25">
      <c r="B74" s="635" t="s">
        <v>271</v>
      </c>
      <c r="C74" s="136" t="s">
        <v>467</v>
      </c>
      <c r="D74" s="579">
        <v>26</v>
      </c>
      <c r="E74" s="579">
        <v>13.8</v>
      </c>
      <c r="F74" s="579">
        <v>4</v>
      </c>
      <c r="G74" s="579">
        <v>-10.4</v>
      </c>
      <c r="H74" s="579">
        <v>-20</v>
      </c>
      <c r="I74" s="579">
        <v>-36.299999999999997</v>
      </c>
      <c r="J74" s="579">
        <v>-29.7</v>
      </c>
      <c r="K74" s="579">
        <v>-19.2</v>
      </c>
      <c r="L74" s="579">
        <v>-12.6</v>
      </c>
      <c r="M74" s="579">
        <v>-6</v>
      </c>
      <c r="N74" s="579">
        <v>-4.4000000000000004</v>
      </c>
      <c r="O74" s="579">
        <v>-2.6</v>
      </c>
      <c r="P74" s="579">
        <v>-2.6</v>
      </c>
      <c r="Q74" s="579">
        <v>-2.1</v>
      </c>
      <c r="R74" s="201"/>
    </row>
    <row r="75" spans="2:18" ht="15" customHeight="1" x14ac:dyDescent="0.25">
      <c r="B75" s="636"/>
      <c r="C75" s="136" t="s">
        <v>198</v>
      </c>
      <c r="D75" s="579">
        <v>21.3</v>
      </c>
      <c r="E75" s="579">
        <v>11.1</v>
      </c>
      <c r="F75" s="579">
        <v>-12.2</v>
      </c>
      <c r="G75" s="579">
        <v>-26.1</v>
      </c>
      <c r="H75" s="579">
        <v>-32.200000000000003</v>
      </c>
      <c r="I75" s="579">
        <v>-31.9</v>
      </c>
      <c r="J75" s="579">
        <v>-28.3</v>
      </c>
      <c r="K75" s="579">
        <v>-18.7</v>
      </c>
      <c r="L75" s="579">
        <v>-12.5</v>
      </c>
      <c r="M75" s="579">
        <v>-6.5</v>
      </c>
      <c r="N75" s="579">
        <v>-5</v>
      </c>
      <c r="O75" s="579">
        <v>-3.2</v>
      </c>
      <c r="P75" s="579">
        <v>-3</v>
      </c>
      <c r="Q75" s="579">
        <v>-2.8</v>
      </c>
      <c r="R75" s="201"/>
    </row>
    <row r="76" spans="2:18" ht="15" customHeight="1" x14ac:dyDescent="0.25">
      <c r="B76" s="636"/>
      <c r="C76" s="136" t="s">
        <v>199</v>
      </c>
      <c r="D76" s="579">
        <v>-13.1</v>
      </c>
      <c r="E76" s="579">
        <v>-19.8</v>
      </c>
      <c r="F76" s="579">
        <v>-33.299999999999997</v>
      </c>
      <c r="G76" s="579">
        <v>-39.9</v>
      </c>
      <c r="H76" s="579">
        <v>-42.4</v>
      </c>
      <c r="I76" s="579">
        <v>-37.299999999999997</v>
      </c>
      <c r="J76" s="579">
        <v>-29.7</v>
      </c>
      <c r="K76" s="579">
        <v>-18.399999999999999</v>
      </c>
      <c r="L76" s="579">
        <v>-12.6</v>
      </c>
      <c r="M76" s="579">
        <v>-6.7</v>
      </c>
      <c r="N76" s="579">
        <v>-5.0999999999999996</v>
      </c>
      <c r="O76" s="579">
        <v>-3.5</v>
      </c>
      <c r="P76" s="579">
        <v>-3</v>
      </c>
      <c r="Q76" s="579">
        <v>-3.2</v>
      </c>
      <c r="R76" s="201"/>
    </row>
    <row r="77" spans="2:18" ht="15" customHeight="1" x14ac:dyDescent="0.25">
      <c r="B77" s="636"/>
      <c r="C77" s="136" t="s">
        <v>200</v>
      </c>
      <c r="D77" s="579">
        <v>-35.5</v>
      </c>
      <c r="E77" s="579">
        <v>-42.3</v>
      </c>
      <c r="F77" s="579">
        <v>-46.6</v>
      </c>
      <c r="G77" s="579">
        <v>-49.6</v>
      </c>
      <c r="H77" s="579">
        <v>-44</v>
      </c>
      <c r="I77" s="579">
        <v>-40.700000000000003</v>
      </c>
      <c r="J77" s="579">
        <v>-29.7</v>
      </c>
      <c r="K77" s="579">
        <v>-17.3</v>
      </c>
      <c r="L77" s="579">
        <v>-12.4</v>
      </c>
      <c r="M77" s="579">
        <v>-8.4</v>
      </c>
      <c r="N77" s="579">
        <v>-6.7</v>
      </c>
      <c r="O77" s="579">
        <v>-5.4</v>
      </c>
      <c r="P77" s="579">
        <v>-4.5999999999999996</v>
      </c>
      <c r="Q77" s="579">
        <v>-4</v>
      </c>
      <c r="R77" s="201"/>
    </row>
    <row r="78" spans="2:18" ht="15" customHeight="1" x14ac:dyDescent="0.25">
      <c r="B78" s="636"/>
      <c r="C78" s="136" t="s">
        <v>464</v>
      </c>
      <c r="D78" s="579">
        <v>-40.9</v>
      </c>
      <c r="E78" s="579">
        <v>-38.9</v>
      </c>
      <c r="F78" s="579">
        <v>-39.700000000000003</v>
      </c>
      <c r="G78" s="579">
        <v>-40.299999999999997</v>
      </c>
      <c r="H78" s="579">
        <v>-40.4</v>
      </c>
      <c r="I78" s="579">
        <v>-32.200000000000003</v>
      </c>
      <c r="J78" s="579">
        <v>-22.9</v>
      </c>
      <c r="K78" s="579">
        <v>-16.100000000000001</v>
      </c>
      <c r="L78" s="579">
        <v>-11.3</v>
      </c>
      <c r="M78" s="579">
        <v>-8.1999999999999993</v>
      </c>
      <c r="N78" s="579">
        <v>-6.7</v>
      </c>
      <c r="O78" s="579">
        <v>-6.3</v>
      </c>
      <c r="P78" s="579">
        <v>-5.3</v>
      </c>
      <c r="Q78" s="579">
        <v>-4.7</v>
      </c>
      <c r="R78" s="201"/>
    </row>
    <row r="79" spans="2:18" ht="15" customHeight="1" x14ac:dyDescent="0.25">
      <c r="B79" s="636"/>
      <c r="C79" s="136" t="s">
        <v>468</v>
      </c>
      <c r="D79" s="579">
        <v>-24.9</v>
      </c>
      <c r="E79" s="579">
        <v>-24.7</v>
      </c>
      <c r="F79" s="579">
        <v>-23.8</v>
      </c>
      <c r="G79" s="579">
        <v>-22.9</v>
      </c>
      <c r="H79" s="579">
        <v>-22.1</v>
      </c>
      <c r="I79" s="579">
        <v>-13.8</v>
      </c>
      <c r="J79" s="579">
        <v>-12.8</v>
      </c>
      <c r="K79" s="579">
        <v>-11.3</v>
      </c>
      <c r="L79" s="579">
        <v>-8.1999999999999993</v>
      </c>
      <c r="M79" s="579">
        <v>-6.5</v>
      </c>
      <c r="N79" s="579">
        <v>-5.4</v>
      </c>
      <c r="O79" s="579">
        <v>-5.6</v>
      </c>
      <c r="P79" s="579">
        <v>-5.4</v>
      </c>
      <c r="Q79" s="579">
        <v>-4.0999999999999996</v>
      </c>
      <c r="R79" s="201"/>
    </row>
    <row r="80" spans="2:18" ht="15" customHeight="1" x14ac:dyDescent="0.25">
      <c r="B80" s="636"/>
      <c r="C80" s="136" t="s">
        <v>449</v>
      </c>
      <c r="D80" s="579">
        <v>5</v>
      </c>
      <c r="E80" s="579">
        <v>2.9</v>
      </c>
      <c r="F80" s="579">
        <v>0.4</v>
      </c>
      <c r="G80" s="579">
        <v>-1.4</v>
      </c>
      <c r="H80" s="579">
        <v>-3</v>
      </c>
      <c r="I80" s="579">
        <v>-4.7</v>
      </c>
      <c r="J80" s="579">
        <v>-6.9</v>
      </c>
      <c r="K80" s="579">
        <v>-7.3</v>
      </c>
      <c r="L80" s="579">
        <v>-6</v>
      </c>
      <c r="M80" s="579">
        <v>-5.4</v>
      </c>
      <c r="N80" s="579">
        <v>-4.8</v>
      </c>
      <c r="O80" s="579">
        <v>-4.9000000000000004</v>
      </c>
      <c r="P80" s="579">
        <v>-4.9000000000000004</v>
      </c>
      <c r="Q80" s="579">
        <v>-3.4</v>
      </c>
      <c r="R80" s="201"/>
    </row>
    <row r="81" spans="2:18" ht="15" customHeight="1" x14ac:dyDescent="0.25">
      <c r="B81" s="636"/>
      <c r="C81" s="136" t="s">
        <v>450</v>
      </c>
      <c r="D81" s="579">
        <v>13.5</v>
      </c>
      <c r="E81" s="579">
        <v>10.4</v>
      </c>
      <c r="F81" s="579">
        <v>7.1</v>
      </c>
      <c r="G81" s="579">
        <v>3.9</v>
      </c>
      <c r="H81" s="579">
        <v>0.9</v>
      </c>
      <c r="I81" s="579">
        <v>-2.5</v>
      </c>
      <c r="J81" s="579">
        <v>-3.6</v>
      </c>
      <c r="K81" s="579">
        <v>-3.1</v>
      </c>
      <c r="L81" s="579">
        <v>-2.9</v>
      </c>
      <c r="M81" s="579">
        <v>-3.3</v>
      </c>
      <c r="N81" s="579">
        <v>-3.1</v>
      </c>
      <c r="O81" s="579">
        <v>-3.6</v>
      </c>
      <c r="P81" s="579">
        <v>-3.6</v>
      </c>
      <c r="Q81" s="579">
        <v>-2.7</v>
      </c>
      <c r="R81" s="201"/>
    </row>
    <row r="82" spans="2:18" ht="15" customHeight="1" x14ac:dyDescent="0.25">
      <c r="B82" s="636"/>
      <c r="C82" s="136" t="s">
        <v>451</v>
      </c>
      <c r="D82" s="579">
        <v>15</v>
      </c>
      <c r="E82" s="579">
        <v>11.4</v>
      </c>
      <c r="F82" s="579">
        <v>7.7</v>
      </c>
      <c r="G82" s="579">
        <v>5.8</v>
      </c>
      <c r="H82" s="579">
        <v>3.1</v>
      </c>
      <c r="I82" s="579">
        <v>0.4</v>
      </c>
      <c r="J82" s="579">
        <v>-1.6</v>
      </c>
      <c r="K82" s="579">
        <v>-2</v>
      </c>
      <c r="L82" s="579">
        <v>-2.5</v>
      </c>
      <c r="M82" s="579">
        <v>-2.7</v>
      </c>
      <c r="N82" s="579">
        <v>-2.5</v>
      </c>
      <c r="O82" s="579">
        <v>-2.5</v>
      </c>
      <c r="P82" s="579">
        <v>-2.4</v>
      </c>
      <c r="Q82" s="579">
        <v>-2.2000000000000002</v>
      </c>
      <c r="R82" s="201"/>
    </row>
    <row r="83" spans="2:18" ht="15" customHeight="1" x14ac:dyDescent="0.25">
      <c r="B83" s="636"/>
      <c r="C83" s="136" t="s">
        <v>452</v>
      </c>
      <c r="D83" s="579">
        <v>9.9</v>
      </c>
      <c r="E83" s="579">
        <v>6.8</v>
      </c>
      <c r="F83" s="579">
        <v>4.5</v>
      </c>
      <c r="G83" s="579">
        <v>2.2000000000000002</v>
      </c>
      <c r="H83" s="579">
        <v>0.6</v>
      </c>
      <c r="I83" s="579">
        <v>-1.1000000000000001</v>
      </c>
      <c r="J83" s="579">
        <v>-1.8</v>
      </c>
      <c r="K83" s="579">
        <v>-2.7</v>
      </c>
      <c r="L83" s="579">
        <v>-2.6</v>
      </c>
      <c r="M83" s="579">
        <v>-2.9</v>
      </c>
      <c r="N83" s="579">
        <v>-2.2000000000000002</v>
      </c>
      <c r="O83" s="579">
        <v>-2.2999999999999998</v>
      </c>
      <c r="P83" s="579">
        <v>-1.9</v>
      </c>
      <c r="Q83" s="579">
        <v>-1.8</v>
      </c>
      <c r="R83" s="201"/>
    </row>
    <row r="84" spans="2:18" ht="15" customHeight="1" x14ac:dyDescent="0.25">
      <c r="B84" s="636"/>
      <c r="C84" s="136" t="s">
        <v>469</v>
      </c>
      <c r="D84" s="579">
        <v>6.3</v>
      </c>
      <c r="E84" s="579">
        <v>4.3</v>
      </c>
      <c r="F84" s="579">
        <v>2.2000000000000002</v>
      </c>
      <c r="G84" s="579">
        <v>0.5</v>
      </c>
      <c r="H84" s="579">
        <v>-1.2</v>
      </c>
      <c r="I84" s="579">
        <v>-2.2000000000000002</v>
      </c>
      <c r="J84" s="579">
        <v>-2.4</v>
      </c>
      <c r="K84" s="579">
        <v>-2.8</v>
      </c>
      <c r="L84" s="579">
        <v>-2.6</v>
      </c>
      <c r="M84" s="579">
        <v>-2.5</v>
      </c>
      <c r="N84" s="579">
        <v>-2.1</v>
      </c>
      <c r="O84" s="579">
        <v>-1.6</v>
      </c>
      <c r="P84" s="579">
        <v>-1.4</v>
      </c>
      <c r="Q84" s="579">
        <v>-1.4</v>
      </c>
      <c r="R84" s="201"/>
    </row>
    <row r="85" spans="2:18" ht="15" customHeight="1" x14ac:dyDescent="0.25">
      <c r="B85" s="636"/>
      <c r="C85" s="136" t="s">
        <v>465</v>
      </c>
      <c r="D85" s="579">
        <v>5.3</v>
      </c>
      <c r="E85" s="579">
        <v>3.2</v>
      </c>
      <c r="F85" s="579">
        <v>1.2</v>
      </c>
      <c r="G85" s="579">
        <v>0.5</v>
      </c>
      <c r="H85" s="579">
        <v>-0.9</v>
      </c>
      <c r="I85" s="579">
        <v>-1.2</v>
      </c>
      <c r="J85" s="579">
        <v>-1.4</v>
      </c>
      <c r="K85" s="579">
        <v>-1.8</v>
      </c>
      <c r="L85" s="579">
        <v>-1.9</v>
      </c>
      <c r="M85" s="579">
        <v>-2.1</v>
      </c>
      <c r="N85" s="579">
        <v>-1.3</v>
      </c>
      <c r="O85" s="579">
        <v>-1.1000000000000001</v>
      </c>
      <c r="P85" s="579">
        <v>-1.1000000000000001</v>
      </c>
      <c r="Q85" s="579">
        <v>-1.1000000000000001</v>
      </c>
      <c r="R85" s="201"/>
    </row>
    <row r="86" spans="2:18" ht="15" customHeight="1" x14ac:dyDescent="0.25">
      <c r="B86" s="637"/>
      <c r="C86" s="136" t="s">
        <v>466</v>
      </c>
      <c r="D86" s="579">
        <v>4.3</v>
      </c>
      <c r="E86" s="579">
        <v>2.8</v>
      </c>
      <c r="F86" s="579">
        <v>1.4</v>
      </c>
      <c r="G86" s="579">
        <v>0.4</v>
      </c>
      <c r="H86" s="579">
        <v>-0.1</v>
      </c>
      <c r="I86" s="579">
        <v>-0.4</v>
      </c>
      <c r="J86" s="579">
        <v>-0.8</v>
      </c>
      <c r="K86" s="579">
        <v>-1.4</v>
      </c>
      <c r="L86" s="579">
        <v>-1.6</v>
      </c>
      <c r="M86" s="579">
        <v>-1.8</v>
      </c>
      <c r="N86" s="579">
        <v>-1.4</v>
      </c>
      <c r="O86" s="579">
        <v>-2</v>
      </c>
      <c r="P86" s="579">
        <v>-2.5</v>
      </c>
      <c r="Q86" s="579">
        <v>-2.8</v>
      </c>
      <c r="R86" s="201"/>
    </row>
    <row r="87" spans="2:18" s="313" customFormat="1" ht="15" hidden="1" customHeight="1" x14ac:dyDescent="0.25">
      <c r="C87" s="249" t="s">
        <v>197</v>
      </c>
      <c r="D87" s="197">
        <f t="shared" ref="D87:Q87" si="4">SUM(D74:D86)</f>
        <v>-7.7999999999999945</v>
      </c>
      <c r="E87" s="198">
        <f t="shared" si="4"/>
        <v>-58.999999999999986</v>
      </c>
      <c r="F87" s="199">
        <f t="shared" si="4"/>
        <v>-127.10000000000002</v>
      </c>
      <c r="G87" s="199">
        <f t="shared" si="4"/>
        <v>-177.3</v>
      </c>
      <c r="H87" s="199">
        <f t="shared" si="4"/>
        <v>-201.7</v>
      </c>
      <c r="I87" s="199">
        <f t="shared" si="4"/>
        <v>-203.89999999999995</v>
      </c>
      <c r="J87" s="199">
        <f t="shared" si="4"/>
        <v>-171.60000000000005</v>
      </c>
      <c r="K87" s="199">
        <f t="shared" si="4"/>
        <v>-122.09999999999998</v>
      </c>
      <c r="L87" s="199">
        <f t="shared" si="4"/>
        <v>-89.7</v>
      </c>
      <c r="M87" s="199">
        <f t="shared" si="4"/>
        <v>-62.999999999999993</v>
      </c>
      <c r="N87" s="199">
        <f t="shared" si="4"/>
        <v>-50.699999999999996</v>
      </c>
      <c r="O87" s="199"/>
      <c r="P87" s="199">
        <f t="shared" si="4"/>
        <v>-41.699999999999996</v>
      </c>
      <c r="Q87" s="199">
        <f t="shared" si="4"/>
        <v>-36.299999999999997</v>
      </c>
      <c r="R87" s="200"/>
    </row>
    <row r="88" spans="2:18" ht="15" customHeight="1" x14ac:dyDescent="0.25">
      <c r="B88" s="75"/>
      <c r="C88" s="334"/>
      <c r="D88" s="139"/>
      <c r="E88" s="139"/>
      <c r="F88" s="145"/>
      <c r="G88" s="145"/>
      <c r="H88" s="145"/>
      <c r="I88" s="145"/>
      <c r="J88" s="145"/>
      <c r="K88" s="145"/>
      <c r="L88" s="145"/>
      <c r="M88" s="145"/>
      <c r="N88" s="145"/>
      <c r="O88" s="145"/>
      <c r="P88" s="145"/>
      <c r="Q88" s="145"/>
      <c r="R88" s="139"/>
    </row>
    <row r="89" spans="2:18" ht="15" customHeight="1" x14ac:dyDescent="0.25">
      <c r="B89" s="75"/>
      <c r="C89" s="138" t="s">
        <v>478</v>
      </c>
      <c r="D89" s="557"/>
      <c r="F89" s="145"/>
      <c r="G89" s="145"/>
      <c r="H89" s="145"/>
      <c r="I89" s="145"/>
      <c r="J89" s="145"/>
      <c r="K89" s="145"/>
      <c r="L89" s="145"/>
      <c r="M89" s="145"/>
      <c r="N89" s="145"/>
      <c r="O89" s="145"/>
      <c r="P89" s="145"/>
      <c r="Q89" s="145"/>
      <c r="R89" s="139"/>
    </row>
    <row r="90" spans="2:18" ht="15" customHeight="1" x14ac:dyDescent="0.25">
      <c r="B90" s="75"/>
      <c r="C90" s="334"/>
      <c r="D90" s="139"/>
      <c r="E90" s="139"/>
      <c r="F90" s="145"/>
      <c r="G90" s="145"/>
      <c r="H90" s="145"/>
      <c r="I90" s="145"/>
      <c r="J90" s="145"/>
      <c r="K90" s="145"/>
      <c r="L90" s="145"/>
      <c r="M90" s="145"/>
      <c r="N90" s="145"/>
      <c r="O90" s="145"/>
      <c r="P90" s="145"/>
      <c r="Q90" s="145"/>
      <c r="R90" s="139"/>
    </row>
    <row r="91" spans="2:18" ht="15.75" customHeight="1" x14ac:dyDescent="0.25">
      <c r="C91" s="93" t="s">
        <v>283</v>
      </c>
      <c r="R91" s="153"/>
    </row>
    <row r="92" spans="2:18" ht="15" customHeight="1" x14ac:dyDescent="0.25">
      <c r="B92" s="635" t="s">
        <v>271</v>
      </c>
      <c r="C92" s="136" t="s">
        <v>467</v>
      </c>
      <c r="D92" s="579">
        <v>1.9</v>
      </c>
      <c r="E92" s="579">
        <v>2</v>
      </c>
      <c r="F92" s="579">
        <v>2</v>
      </c>
      <c r="G92" s="579">
        <v>1.3</v>
      </c>
      <c r="H92" s="579">
        <v>0.4</v>
      </c>
      <c r="I92" s="579">
        <v>-3.2</v>
      </c>
      <c r="J92" s="579">
        <v>-4.4000000000000004</v>
      </c>
      <c r="K92" s="579">
        <v>-3.7</v>
      </c>
      <c r="L92" s="579">
        <v>-3.5</v>
      </c>
      <c r="M92" s="579">
        <v>-2</v>
      </c>
      <c r="N92" s="579">
        <v>-2.8</v>
      </c>
      <c r="O92" s="579">
        <v>-2.2999999999999998</v>
      </c>
      <c r="P92" s="579">
        <v>-2.6</v>
      </c>
      <c r="Q92" s="579">
        <v>-2.2999999999999998</v>
      </c>
      <c r="R92" s="201"/>
    </row>
    <row r="93" spans="2:18" ht="15" customHeight="1" x14ac:dyDescent="0.25">
      <c r="B93" s="636"/>
      <c r="C93" s="136" t="s">
        <v>198</v>
      </c>
      <c r="D93" s="579">
        <v>3.4</v>
      </c>
      <c r="E93" s="579">
        <v>3.1</v>
      </c>
      <c r="F93" s="579">
        <v>1.7</v>
      </c>
      <c r="G93" s="579">
        <v>0.5</v>
      </c>
      <c r="H93" s="579">
        <v>-0.5</v>
      </c>
      <c r="I93" s="579">
        <v>-4.4000000000000004</v>
      </c>
      <c r="J93" s="579">
        <v>-5.2</v>
      </c>
      <c r="K93" s="579">
        <v>-4.2</v>
      </c>
      <c r="L93" s="579">
        <v>-4</v>
      </c>
      <c r="M93" s="579">
        <v>-2.4</v>
      </c>
      <c r="N93" s="579">
        <v>-3.2</v>
      </c>
      <c r="O93" s="579">
        <v>-2.7</v>
      </c>
      <c r="P93" s="579">
        <v>-2.9</v>
      </c>
      <c r="Q93" s="579">
        <v>-2.9</v>
      </c>
      <c r="R93" s="201"/>
    </row>
    <row r="94" spans="2:18" ht="15" customHeight="1" x14ac:dyDescent="0.25">
      <c r="B94" s="636"/>
      <c r="C94" s="136" t="s">
        <v>199</v>
      </c>
      <c r="D94" s="579">
        <v>2.4</v>
      </c>
      <c r="E94" s="579">
        <v>1.6</v>
      </c>
      <c r="F94" s="579">
        <v>-0.6</v>
      </c>
      <c r="G94" s="579">
        <v>-2.5</v>
      </c>
      <c r="H94" s="579">
        <v>-3.4</v>
      </c>
      <c r="I94" s="579">
        <v>-5.2</v>
      </c>
      <c r="J94" s="579">
        <v>-5.4</v>
      </c>
      <c r="K94" s="579">
        <v>-4.3</v>
      </c>
      <c r="L94" s="579">
        <v>-4</v>
      </c>
      <c r="M94" s="579">
        <v>-2.4</v>
      </c>
      <c r="N94" s="579">
        <v>-3.2</v>
      </c>
      <c r="O94" s="579">
        <v>-2.6</v>
      </c>
      <c r="P94" s="579">
        <v>-2.8</v>
      </c>
      <c r="Q94" s="579">
        <v>-3.1</v>
      </c>
      <c r="R94" s="201"/>
    </row>
    <row r="95" spans="2:18" ht="15" customHeight="1" x14ac:dyDescent="0.25">
      <c r="B95" s="636"/>
      <c r="C95" s="136" t="s">
        <v>200</v>
      </c>
      <c r="D95" s="579">
        <v>-0.2</v>
      </c>
      <c r="E95" s="579">
        <v>-2.2999999999999998</v>
      </c>
      <c r="F95" s="579">
        <v>-4.0999999999999996</v>
      </c>
      <c r="G95" s="579">
        <v>-5.5</v>
      </c>
      <c r="H95" s="579">
        <v>-3.1</v>
      </c>
      <c r="I95" s="579">
        <v>-5.2</v>
      </c>
      <c r="J95" s="579">
        <v>-5.0999999999999996</v>
      </c>
      <c r="K95" s="579">
        <v>-4.3</v>
      </c>
      <c r="L95" s="579">
        <v>-3.9</v>
      </c>
      <c r="M95" s="579">
        <v>-3.6</v>
      </c>
      <c r="N95" s="579">
        <v>-4.2</v>
      </c>
      <c r="O95" s="579">
        <v>-4.0999999999999996</v>
      </c>
      <c r="P95" s="579">
        <v>-3.7</v>
      </c>
      <c r="Q95" s="579">
        <v>-3.5</v>
      </c>
      <c r="R95" s="201"/>
    </row>
    <row r="96" spans="2:18" ht="15" customHeight="1" x14ac:dyDescent="0.25">
      <c r="B96" s="636"/>
      <c r="C96" s="136" t="s">
        <v>464</v>
      </c>
      <c r="D96" s="579">
        <v>-2.7</v>
      </c>
      <c r="E96" s="579">
        <v>-1.8</v>
      </c>
      <c r="F96" s="579">
        <v>-2</v>
      </c>
      <c r="G96" s="579">
        <v>-2.1</v>
      </c>
      <c r="H96" s="579">
        <v>-2.1</v>
      </c>
      <c r="I96" s="579">
        <v>-3</v>
      </c>
      <c r="J96" s="579">
        <v>-2.6</v>
      </c>
      <c r="K96" s="579">
        <v>-4.3</v>
      </c>
      <c r="L96" s="579">
        <v>-3.7</v>
      </c>
      <c r="M96" s="579">
        <v>-3.4</v>
      </c>
      <c r="N96" s="579">
        <v>-4</v>
      </c>
      <c r="O96" s="579">
        <v>-4.4000000000000004</v>
      </c>
      <c r="P96" s="579">
        <v>-4.0999999999999996</v>
      </c>
      <c r="Q96" s="579">
        <v>-3.8</v>
      </c>
      <c r="R96" s="201"/>
    </row>
    <row r="97" spans="2:18" ht="15" customHeight="1" x14ac:dyDescent="0.25">
      <c r="B97" s="636"/>
      <c r="C97" s="136" t="s">
        <v>468</v>
      </c>
      <c r="D97" s="579">
        <v>-1.3</v>
      </c>
      <c r="E97" s="579">
        <v>-1.1000000000000001</v>
      </c>
      <c r="F97" s="579">
        <v>-0.5</v>
      </c>
      <c r="G97" s="579">
        <v>0.2</v>
      </c>
      <c r="H97" s="579">
        <v>0.7</v>
      </c>
      <c r="I97" s="579">
        <v>0.7</v>
      </c>
      <c r="J97" s="579">
        <v>-2.2000000000000002</v>
      </c>
      <c r="K97" s="579">
        <v>-3.4</v>
      </c>
      <c r="L97" s="579">
        <v>-2.8</v>
      </c>
      <c r="M97" s="579">
        <v>-2.7</v>
      </c>
      <c r="N97" s="579">
        <v>-3.3</v>
      </c>
      <c r="O97" s="579">
        <v>-3.7</v>
      </c>
      <c r="P97" s="579">
        <v>-3.8</v>
      </c>
      <c r="Q97" s="579">
        <v>-3.1</v>
      </c>
      <c r="R97" s="201"/>
    </row>
    <row r="98" spans="2:18" ht="15" customHeight="1" x14ac:dyDescent="0.25">
      <c r="B98" s="636"/>
      <c r="C98" s="136" t="s">
        <v>449</v>
      </c>
      <c r="D98" s="579">
        <v>8.8000000000000007</v>
      </c>
      <c r="E98" s="579">
        <v>7.8</v>
      </c>
      <c r="F98" s="579">
        <v>6.7</v>
      </c>
      <c r="G98" s="579">
        <v>5.9</v>
      </c>
      <c r="H98" s="579">
        <v>5.2</v>
      </c>
      <c r="I98" s="579">
        <v>1.3</v>
      </c>
      <c r="J98" s="579">
        <v>-1.1000000000000001</v>
      </c>
      <c r="K98" s="579">
        <v>-2.4</v>
      </c>
      <c r="L98" s="579">
        <v>-2.1</v>
      </c>
      <c r="M98" s="579">
        <v>-2.1</v>
      </c>
      <c r="N98" s="579">
        <v>-2.7</v>
      </c>
      <c r="O98" s="579">
        <v>-3</v>
      </c>
      <c r="P98" s="579">
        <v>-3.2</v>
      </c>
      <c r="Q98" s="579">
        <v>-2.4</v>
      </c>
      <c r="R98" s="201"/>
    </row>
    <row r="99" spans="2:18" ht="15" customHeight="1" x14ac:dyDescent="0.25">
      <c r="B99" s="636"/>
      <c r="C99" s="136" t="s">
        <v>450</v>
      </c>
      <c r="D99" s="579">
        <v>11.6</v>
      </c>
      <c r="E99" s="579">
        <v>9.5</v>
      </c>
      <c r="F99" s="579">
        <v>7.5</v>
      </c>
      <c r="G99" s="579">
        <v>5.4</v>
      </c>
      <c r="H99" s="579">
        <v>3.4</v>
      </c>
      <c r="I99" s="579">
        <v>1</v>
      </c>
      <c r="J99" s="579">
        <v>-0.4</v>
      </c>
      <c r="K99" s="579">
        <v>-0.3</v>
      </c>
      <c r="L99" s="579">
        <v>-0.3</v>
      </c>
      <c r="M99" s="579">
        <v>-0.6</v>
      </c>
      <c r="N99" s="579">
        <v>-1.1000000000000001</v>
      </c>
      <c r="O99" s="579">
        <v>-1.7</v>
      </c>
      <c r="P99" s="579">
        <v>-1.8</v>
      </c>
      <c r="Q99" s="579">
        <v>-1.6</v>
      </c>
      <c r="R99" s="201"/>
    </row>
    <row r="100" spans="2:18" ht="15" customHeight="1" x14ac:dyDescent="0.25">
      <c r="B100" s="636"/>
      <c r="C100" s="136" t="s">
        <v>451</v>
      </c>
      <c r="D100" s="579">
        <v>11.6</v>
      </c>
      <c r="E100" s="579">
        <v>9.1</v>
      </c>
      <c r="F100" s="579">
        <v>6.6</v>
      </c>
      <c r="G100" s="579">
        <v>5.3</v>
      </c>
      <c r="H100" s="579">
        <v>3.4</v>
      </c>
      <c r="I100" s="579">
        <v>2.1</v>
      </c>
      <c r="J100" s="579">
        <v>0.2</v>
      </c>
      <c r="K100" s="579">
        <v>0</v>
      </c>
      <c r="L100" s="579">
        <v>-0.3</v>
      </c>
      <c r="M100" s="579">
        <v>-0.5</v>
      </c>
      <c r="N100" s="579">
        <v>-0.8</v>
      </c>
      <c r="O100" s="579">
        <v>-0.9</v>
      </c>
      <c r="P100" s="579">
        <v>-1.2</v>
      </c>
      <c r="Q100" s="579">
        <v>-1.5</v>
      </c>
      <c r="R100" s="201"/>
    </row>
    <row r="101" spans="2:18" ht="15" customHeight="1" x14ac:dyDescent="0.25">
      <c r="B101" s="636"/>
      <c r="C101" s="136" t="s">
        <v>452</v>
      </c>
      <c r="D101" s="579">
        <v>8.4</v>
      </c>
      <c r="E101" s="579">
        <v>6.2</v>
      </c>
      <c r="F101" s="579">
        <v>4.5</v>
      </c>
      <c r="G101" s="579">
        <v>2.8</v>
      </c>
      <c r="H101" s="579">
        <v>1.6</v>
      </c>
      <c r="I101" s="579">
        <v>0.4</v>
      </c>
      <c r="J101" s="579">
        <v>-0.2</v>
      </c>
      <c r="K101" s="579">
        <v>-0.7</v>
      </c>
      <c r="L101" s="579">
        <v>-0.7</v>
      </c>
      <c r="M101" s="579">
        <v>-0.9</v>
      </c>
      <c r="N101" s="579">
        <v>-0.9</v>
      </c>
      <c r="O101" s="579">
        <v>-1</v>
      </c>
      <c r="P101" s="579">
        <v>-1.4</v>
      </c>
      <c r="Q101" s="579">
        <v>-1.7</v>
      </c>
      <c r="R101" s="201"/>
    </row>
    <row r="102" spans="2:18" ht="15" customHeight="1" x14ac:dyDescent="0.25">
      <c r="B102" s="636"/>
      <c r="C102" s="136" t="s">
        <v>469</v>
      </c>
      <c r="D102" s="579">
        <v>5</v>
      </c>
      <c r="E102" s="579">
        <v>3.4</v>
      </c>
      <c r="F102" s="579">
        <v>1.8</v>
      </c>
      <c r="G102" s="579">
        <v>0.4</v>
      </c>
      <c r="H102" s="579">
        <v>-0.8</v>
      </c>
      <c r="I102" s="579">
        <v>-1.4</v>
      </c>
      <c r="J102" s="579">
        <v>-1.5</v>
      </c>
      <c r="K102" s="579">
        <v>-1.6</v>
      </c>
      <c r="L102" s="579">
        <v>-1.3</v>
      </c>
      <c r="M102" s="579">
        <v>-1.2</v>
      </c>
      <c r="N102" s="579">
        <v>-1.2</v>
      </c>
      <c r="O102" s="579">
        <v>-1.8</v>
      </c>
      <c r="P102" s="579">
        <v>-2.2000000000000002</v>
      </c>
      <c r="Q102" s="579">
        <v>-2.6</v>
      </c>
      <c r="R102" s="201"/>
    </row>
    <row r="103" spans="2:18" ht="15" customHeight="1" x14ac:dyDescent="0.25">
      <c r="B103" s="636"/>
      <c r="C103" s="136" t="s">
        <v>465</v>
      </c>
      <c r="D103" s="579">
        <v>3.9</v>
      </c>
      <c r="E103" s="579">
        <v>2.2999999999999998</v>
      </c>
      <c r="F103" s="579">
        <v>0.7</v>
      </c>
      <c r="G103" s="579">
        <v>0.1</v>
      </c>
      <c r="H103" s="579">
        <v>-0.9</v>
      </c>
      <c r="I103" s="579">
        <v>-1</v>
      </c>
      <c r="J103" s="579">
        <v>-1</v>
      </c>
      <c r="K103" s="579">
        <v>-1.1000000000000001</v>
      </c>
      <c r="L103" s="579">
        <v>-1</v>
      </c>
      <c r="M103" s="579">
        <v>-1.1000000000000001</v>
      </c>
      <c r="N103" s="579">
        <v>-2</v>
      </c>
      <c r="O103" s="579">
        <v>-2.7</v>
      </c>
      <c r="P103" s="579">
        <v>-3.1</v>
      </c>
      <c r="Q103" s="579">
        <v>-3.5</v>
      </c>
      <c r="R103" s="201"/>
    </row>
    <row r="104" spans="2:18" ht="15" customHeight="1" x14ac:dyDescent="0.25">
      <c r="B104" s="637"/>
      <c r="C104" s="136" t="s">
        <v>466</v>
      </c>
      <c r="D104" s="579">
        <v>-2.5</v>
      </c>
      <c r="E104" s="579">
        <v>-3.6</v>
      </c>
      <c r="F104" s="579">
        <v>-4.7</v>
      </c>
      <c r="G104" s="579">
        <v>-5.4</v>
      </c>
      <c r="H104" s="579">
        <v>-5.8</v>
      </c>
      <c r="I104" s="579">
        <v>-5.7</v>
      </c>
      <c r="J104" s="579">
        <v>-5.6</v>
      </c>
      <c r="K104" s="579">
        <v>-5.5</v>
      </c>
      <c r="L104" s="579">
        <v>-5.4</v>
      </c>
      <c r="M104" s="579">
        <v>-5.4</v>
      </c>
      <c r="N104" s="579">
        <v>-5.6</v>
      </c>
      <c r="O104" s="579">
        <v>-5.7</v>
      </c>
      <c r="P104" s="579">
        <v>-5.9</v>
      </c>
      <c r="Q104" s="579">
        <v>-6</v>
      </c>
      <c r="R104" s="201"/>
    </row>
    <row r="105" spans="2:18" s="313" customFormat="1" ht="15" hidden="1" customHeight="1" x14ac:dyDescent="0.25">
      <c r="C105" s="249" t="s">
        <v>197</v>
      </c>
      <c r="D105" s="197">
        <f t="shared" ref="D105:Q105" si="5">SUM(D92:D104)</f>
        <v>50.3</v>
      </c>
      <c r="E105" s="198">
        <f t="shared" si="5"/>
        <v>36.199999999999996</v>
      </c>
      <c r="F105" s="199">
        <f t="shared" si="5"/>
        <v>19.600000000000001</v>
      </c>
      <c r="G105" s="199">
        <f t="shared" si="5"/>
        <v>6.4</v>
      </c>
      <c r="H105" s="199">
        <f t="shared" si="5"/>
        <v>-1.8999999999999981</v>
      </c>
      <c r="I105" s="199">
        <f t="shared" si="5"/>
        <v>-23.599999999999998</v>
      </c>
      <c r="J105" s="199">
        <f t="shared" si="5"/>
        <v>-34.5</v>
      </c>
      <c r="K105" s="199">
        <f t="shared" si="5"/>
        <v>-35.799999999999997</v>
      </c>
      <c r="L105" s="199">
        <f t="shared" si="5"/>
        <v>-33.000000000000007</v>
      </c>
      <c r="M105" s="199">
        <f t="shared" si="5"/>
        <v>-28.300000000000004</v>
      </c>
      <c r="N105" s="199">
        <f t="shared" si="5"/>
        <v>-35</v>
      </c>
      <c r="O105" s="199"/>
      <c r="P105" s="199">
        <f t="shared" si="5"/>
        <v>-38.699999999999996</v>
      </c>
      <c r="Q105" s="199">
        <f t="shared" si="5"/>
        <v>-38</v>
      </c>
      <c r="R105" s="200"/>
    </row>
    <row r="106" spans="2:18" ht="15" customHeight="1" x14ac:dyDescent="0.25">
      <c r="C106" s="92"/>
      <c r="D106" s="132"/>
      <c r="E106" s="132"/>
      <c r="F106" s="143"/>
      <c r="G106" s="143"/>
      <c r="H106" s="143"/>
      <c r="I106" s="143"/>
      <c r="J106" s="143"/>
      <c r="K106" s="143"/>
      <c r="L106" s="143"/>
      <c r="M106" s="143"/>
      <c r="N106" s="143"/>
      <c r="O106" s="143"/>
      <c r="P106" s="143"/>
      <c r="Q106" s="143"/>
    </row>
    <row r="107" spans="2:18" ht="15" customHeight="1" x14ac:dyDescent="0.25">
      <c r="C107" s="93" t="s">
        <v>253</v>
      </c>
      <c r="R107" s="153"/>
    </row>
    <row r="108" spans="2:18" ht="15" customHeight="1" x14ac:dyDescent="0.25">
      <c r="B108" s="635" t="s">
        <v>271</v>
      </c>
      <c r="C108" s="136" t="s">
        <v>467</v>
      </c>
      <c r="D108" s="579">
        <v>-17.100000000000001</v>
      </c>
      <c r="E108" s="579">
        <v>-16.899999999999999</v>
      </c>
      <c r="F108" s="579">
        <v>-16</v>
      </c>
      <c r="G108" s="579">
        <v>-15.1</v>
      </c>
      <c r="H108" s="579">
        <v>-14.3</v>
      </c>
      <c r="I108" s="579">
        <v>-11.6</v>
      </c>
      <c r="J108" s="579">
        <v>-10</v>
      </c>
      <c r="K108" s="579">
        <v>-8.1999999999999993</v>
      </c>
      <c r="L108" s="579">
        <v>-8.5</v>
      </c>
      <c r="M108" s="579">
        <v>-5.4</v>
      </c>
      <c r="N108" s="579">
        <v>-6.4</v>
      </c>
      <c r="O108" s="579">
        <v>-5.3</v>
      </c>
      <c r="P108" s="579">
        <v>-5.8</v>
      </c>
      <c r="Q108" s="579">
        <v>-5.4</v>
      </c>
      <c r="R108" s="201"/>
    </row>
    <row r="109" spans="2:18" ht="15" customHeight="1" x14ac:dyDescent="0.25">
      <c r="B109" s="636"/>
      <c r="C109" s="136" t="s">
        <v>198</v>
      </c>
      <c r="D109" s="579">
        <v>-15</v>
      </c>
      <c r="E109" s="579">
        <v>-15.3</v>
      </c>
      <c r="F109" s="579">
        <v>-14.8</v>
      </c>
      <c r="G109" s="579">
        <v>-13</v>
      </c>
      <c r="H109" s="579">
        <v>-11.8</v>
      </c>
      <c r="I109" s="579">
        <v>-10.4</v>
      </c>
      <c r="J109" s="579">
        <v>-9.9</v>
      </c>
      <c r="K109" s="579">
        <v>-8.1999999999999993</v>
      </c>
      <c r="L109" s="579">
        <v>-8.4</v>
      </c>
      <c r="M109" s="579">
        <v>-5.4</v>
      </c>
      <c r="N109" s="579">
        <v>-6.5</v>
      </c>
      <c r="O109" s="579">
        <v>-5.3</v>
      </c>
      <c r="P109" s="579">
        <v>-5.8</v>
      </c>
      <c r="Q109" s="579">
        <v>-5.8</v>
      </c>
      <c r="R109" s="201"/>
    </row>
    <row r="110" spans="2:18" ht="15" customHeight="1" x14ac:dyDescent="0.25">
      <c r="B110" s="636"/>
      <c r="C110" s="136" t="s">
        <v>199</v>
      </c>
      <c r="D110" s="579">
        <v>-13.2</v>
      </c>
      <c r="E110" s="579">
        <v>-13.1</v>
      </c>
      <c r="F110" s="579">
        <v>-12.2</v>
      </c>
      <c r="G110" s="579">
        <v>-13</v>
      </c>
      <c r="H110" s="579">
        <v>-11.9</v>
      </c>
      <c r="I110" s="579">
        <v>-10</v>
      </c>
      <c r="J110" s="579">
        <v>-9.8000000000000007</v>
      </c>
      <c r="K110" s="579">
        <v>-8.3000000000000007</v>
      </c>
      <c r="L110" s="579">
        <v>-8.4</v>
      </c>
      <c r="M110" s="579">
        <v>-5.5</v>
      </c>
      <c r="N110" s="579">
        <v>-6.5</v>
      </c>
      <c r="O110" s="579">
        <v>-5.3</v>
      </c>
      <c r="P110" s="579">
        <v>-5.9</v>
      </c>
      <c r="Q110" s="579">
        <v>-6.4</v>
      </c>
      <c r="R110" s="201"/>
    </row>
    <row r="111" spans="2:18" ht="15" customHeight="1" x14ac:dyDescent="0.25">
      <c r="B111" s="636"/>
      <c r="C111" s="136" t="s">
        <v>200</v>
      </c>
      <c r="D111" s="579">
        <v>-8.6</v>
      </c>
      <c r="E111" s="579">
        <v>-11.3</v>
      </c>
      <c r="F111" s="579">
        <v>-13.1</v>
      </c>
      <c r="G111" s="579">
        <v>-13.8</v>
      </c>
      <c r="H111" s="579">
        <v>-4</v>
      </c>
      <c r="I111" s="579">
        <v>-8.3000000000000007</v>
      </c>
      <c r="J111" s="579">
        <v>-8.8000000000000007</v>
      </c>
      <c r="K111" s="579">
        <v>-8.4</v>
      </c>
      <c r="L111" s="579">
        <v>-8.4</v>
      </c>
      <c r="M111" s="579">
        <v>-8</v>
      </c>
      <c r="N111" s="579">
        <v>-8.6999999999999993</v>
      </c>
      <c r="O111" s="579">
        <v>-8.4</v>
      </c>
      <c r="P111" s="579">
        <v>-7.8</v>
      </c>
      <c r="Q111" s="579">
        <v>-7.4</v>
      </c>
      <c r="R111" s="201"/>
    </row>
    <row r="112" spans="2:18" ht="15" customHeight="1" x14ac:dyDescent="0.25">
      <c r="B112" s="636"/>
      <c r="C112" s="136" t="s">
        <v>464</v>
      </c>
      <c r="D112" s="579">
        <v>-8.9</v>
      </c>
      <c r="E112" s="579">
        <v>-4.2</v>
      </c>
      <c r="F112" s="579">
        <v>-1.2</v>
      </c>
      <c r="G112" s="579">
        <v>1.6</v>
      </c>
      <c r="H112" s="579">
        <v>4.8</v>
      </c>
      <c r="I112" s="579">
        <v>-2.4</v>
      </c>
      <c r="J112" s="579">
        <v>-3.3</v>
      </c>
      <c r="K112" s="579">
        <v>-8.5</v>
      </c>
      <c r="L112" s="579">
        <v>-8.4</v>
      </c>
      <c r="M112" s="579">
        <v>-8.1</v>
      </c>
      <c r="N112" s="579">
        <v>-8.6999999999999993</v>
      </c>
      <c r="O112" s="579">
        <v>-9.4</v>
      </c>
      <c r="P112" s="579">
        <v>-8.8000000000000007</v>
      </c>
      <c r="Q112" s="579">
        <v>-8.3000000000000007</v>
      </c>
      <c r="R112" s="201"/>
    </row>
    <row r="113" spans="2:18" ht="15" customHeight="1" x14ac:dyDescent="0.25">
      <c r="B113" s="636"/>
      <c r="C113" s="136" t="s">
        <v>468</v>
      </c>
      <c r="D113" s="579">
        <v>-2.7</v>
      </c>
      <c r="E113" s="579">
        <v>-1.7</v>
      </c>
      <c r="F113" s="579">
        <v>0.3</v>
      </c>
      <c r="G113" s="579">
        <v>2.1</v>
      </c>
      <c r="H113" s="579">
        <v>3.9</v>
      </c>
      <c r="I113" s="579">
        <v>2</v>
      </c>
      <c r="J113" s="579">
        <v>-4.2</v>
      </c>
      <c r="K113" s="579">
        <v>-8.6999999999999993</v>
      </c>
      <c r="L113" s="579">
        <v>-8.1</v>
      </c>
      <c r="M113" s="579">
        <v>-8.1</v>
      </c>
      <c r="N113" s="579">
        <v>-8.8000000000000007</v>
      </c>
      <c r="O113" s="579">
        <v>-9.4</v>
      </c>
      <c r="P113" s="579">
        <v>-9.8000000000000007</v>
      </c>
      <c r="Q113" s="579">
        <v>-8.3000000000000007</v>
      </c>
      <c r="R113" s="201"/>
    </row>
    <row r="114" spans="2:18" ht="15" customHeight="1" x14ac:dyDescent="0.25">
      <c r="B114" s="636"/>
      <c r="C114" s="136" t="s">
        <v>449</v>
      </c>
      <c r="D114" s="579">
        <v>17</v>
      </c>
      <c r="E114" s="579">
        <v>15</v>
      </c>
      <c r="F114" s="579">
        <v>12.8</v>
      </c>
      <c r="G114" s="579">
        <v>11.2</v>
      </c>
      <c r="H114" s="579">
        <v>10</v>
      </c>
      <c r="I114" s="579">
        <v>2.2999999999999998</v>
      </c>
      <c r="J114" s="579">
        <v>-3.9</v>
      </c>
      <c r="K114" s="579">
        <v>-7.8</v>
      </c>
      <c r="L114" s="579">
        <v>-7.4</v>
      </c>
      <c r="M114" s="579">
        <v>-7.9</v>
      </c>
      <c r="N114" s="579">
        <v>-8.6999999999999993</v>
      </c>
      <c r="O114" s="579">
        <v>-9.1999999999999993</v>
      </c>
      <c r="P114" s="579">
        <v>-9.6999999999999993</v>
      </c>
      <c r="Q114" s="579">
        <v>-8.1999999999999993</v>
      </c>
      <c r="R114" s="201"/>
    </row>
    <row r="115" spans="2:18" ht="15" customHeight="1" x14ac:dyDescent="0.25">
      <c r="B115" s="636"/>
      <c r="C115" s="136" t="s">
        <v>450</v>
      </c>
      <c r="D115" s="579">
        <v>18.899999999999999</v>
      </c>
      <c r="E115" s="579">
        <v>14.9</v>
      </c>
      <c r="F115" s="579">
        <v>10.8</v>
      </c>
      <c r="G115" s="579">
        <v>6.8</v>
      </c>
      <c r="H115" s="579">
        <v>2.9</v>
      </c>
      <c r="I115" s="579">
        <v>-2</v>
      </c>
      <c r="J115" s="579">
        <v>-4.8</v>
      </c>
      <c r="K115" s="579">
        <v>-4.9000000000000004</v>
      </c>
      <c r="L115" s="579">
        <v>-5.6</v>
      </c>
      <c r="M115" s="579">
        <v>-6.3</v>
      </c>
      <c r="N115" s="579">
        <v>-7.1</v>
      </c>
      <c r="O115" s="579">
        <v>-8.5</v>
      </c>
      <c r="P115" s="579">
        <v>-8.9</v>
      </c>
      <c r="Q115" s="579">
        <v>-8.3000000000000007</v>
      </c>
      <c r="R115" s="201"/>
    </row>
    <row r="116" spans="2:18" ht="15" customHeight="1" x14ac:dyDescent="0.25">
      <c r="B116" s="636"/>
      <c r="C116" s="136" t="s">
        <v>451</v>
      </c>
      <c r="D116" s="579">
        <v>18.399999999999999</v>
      </c>
      <c r="E116" s="579">
        <v>13.5</v>
      </c>
      <c r="F116" s="579">
        <v>8.6</v>
      </c>
      <c r="G116" s="579">
        <v>6.1</v>
      </c>
      <c r="H116" s="579">
        <v>2.5</v>
      </c>
      <c r="I116" s="579">
        <v>-0.7</v>
      </c>
      <c r="J116" s="579">
        <v>-3.5</v>
      </c>
      <c r="K116" s="579">
        <v>-5.2</v>
      </c>
      <c r="L116" s="579">
        <v>-5.8</v>
      </c>
      <c r="M116" s="579">
        <v>-6.4</v>
      </c>
      <c r="N116" s="579">
        <v>-7.2</v>
      </c>
      <c r="O116" s="579">
        <v>-7.7</v>
      </c>
      <c r="P116" s="579">
        <v>-8.1</v>
      </c>
      <c r="Q116" s="579">
        <v>-8.4</v>
      </c>
      <c r="R116" s="201"/>
    </row>
    <row r="117" spans="2:18" ht="15" customHeight="1" x14ac:dyDescent="0.25">
      <c r="B117" s="636"/>
      <c r="C117" s="136" t="s">
        <v>452</v>
      </c>
      <c r="D117" s="579">
        <v>8.6999999999999993</v>
      </c>
      <c r="E117" s="579">
        <v>4.7</v>
      </c>
      <c r="F117" s="579">
        <v>1.6</v>
      </c>
      <c r="G117" s="579">
        <v>-1.4</v>
      </c>
      <c r="H117" s="579">
        <v>-3.5</v>
      </c>
      <c r="I117" s="579">
        <v>-5.4</v>
      </c>
      <c r="J117" s="579">
        <v>-6</v>
      </c>
      <c r="K117" s="579">
        <v>-6.8</v>
      </c>
      <c r="L117" s="579">
        <v>-7</v>
      </c>
      <c r="M117" s="579">
        <v>-7.5</v>
      </c>
      <c r="N117" s="579">
        <v>-7.9</v>
      </c>
      <c r="O117" s="579">
        <v>-8.3000000000000007</v>
      </c>
      <c r="P117" s="579">
        <v>-8.6</v>
      </c>
      <c r="Q117" s="579">
        <v>-8.9</v>
      </c>
      <c r="R117" s="201"/>
    </row>
    <row r="118" spans="2:18" ht="15" customHeight="1" x14ac:dyDescent="0.25">
      <c r="B118" s="636"/>
      <c r="C118" s="136" t="s">
        <v>469</v>
      </c>
      <c r="D118" s="579">
        <v>3.2</v>
      </c>
      <c r="E118" s="579">
        <v>0.5</v>
      </c>
      <c r="F118" s="579">
        <v>-2.2999999999999998</v>
      </c>
      <c r="G118" s="579">
        <v>-4.7</v>
      </c>
      <c r="H118" s="579">
        <v>-6.8</v>
      </c>
      <c r="I118" s="579">
        <v>-7.7</v>
      </c>
      <c r="J118" s="579">
        <v>-7.9</v>
      </c>
      <c r="K118" s="579">
        <v>-8.1999999999999993</v>
      </c>
      <c r="L118" s="579">
        <v>-8.1999999999999993</v>
      </c>
      <c r="M118" s="579">
        <v>-8.4</v>
      </c>
      <c r="N118" s="579">
        <v>-8.8000000000000007</v>
      </c>
      <c r="O118" s="579">
        <v>-9.1</v>
      </c>
      <c r="P118" s="579">
        <v>-9.4</v>
      </c>
      <c r="Q118" s="579">
        <v>-9.6999999999999993</v>
      </c>
      <c r="R118" s="201"/>
    </row>
    <row r="119" spans="2:18" ht="15" customHeight="1" x14ac:dyDescent="0.25">
      <c r="B119" s="636"/>
      <c r="C119" s="136" t="s">
        <v>465</v>
      </c>
      <c r="D119" s="579">
        <v>0</v>
      </c>
      <c r="E119" s="579">
        <v>-2.7</v>
      </c>
      <c r="F119" s="579">
        <v>-5.5</v>
      </c>
      <c r="G119" s="579">
        <v>-6.4</v>
      </c>
      <c r="H119" s="579">
        <v>-8.1999999999999993</v>
      </c>
      <c r="I119" s="579">
        <v>-8.1999999999999993</v>
      </c>
      <c r="J119" s="579">
        <v>-8.3000000000000007</v>
      </c>
      <c r="K119" s="579">
        <v>-8.5</v>
      </c>
      <c r="L119" s="579">
        <v>-8.6999999999999993</v>
      </c>
      <c r="M119" s="579">
        <v>-9.1</v>
      </c>
      <c r="N119" s="579">
        <v>-9.5</v>
      </c>
      <c r="O119" s="579">
        <v>-9.8000000000000007</v>
      </c>
      <c r="P119" s="579">
        <v>-10.1</v>
      </c>
      <c r="Q119" s="579">
        <v>-10.3</v>
      </c>
      <c r="R119" s="201"/>
    </row>
    <row r="120" spans="2:18" ht="15" customHeight="1" x14ac:dyDescent="0.25">
      <c r="B120" s="637"/>
      <c r="C120" s="136" t="s">
        <v>466</v>
      </c>
      <c r="D120" s="579">
        <v>-4.4000000000000004</v>
      </c>
      <c r="E120" s="579">
        <v>-6.3</v>
      </c>
      <c r="F120" s="579">
        <v>-8.3000000000000007</v>
      </c>
      <c r="G120" s="579">
        <v>-9.6</v>
      </c>
      <c r="H120" s="579">
        <v>-10.199999999999999</v>
      </c>
      <c r="I120" s="579">
        <v>-10.1</v>
      </c>
      <c r="J120" s="579">
        <v>-10.199999999999999</v>
      </c>
      <c r="K120" s="579">
        <v>-10.3</v>
      </c>
      <c r="L120" s="579">
        <v>-10.4</v>
      </c>
      <c r="M120" s="579">
        <v>-10.6</v>
      </c>
      <c r="N120" s="579">
        <v>-10.8</v>
      </c>
      <c r="O120" s="579">
        <v>-11</v>
      </c>
      <c r="P120" s="579">
        <v>-11.1</v>
      </c>
      <c r="Q120" s="579">
        <v>-11.3</v>
      </c>
      <c r="R120" s="201"/>
    </row>
    <row r="121" spans="2:18" s="313" customFormat="1" ht="15" hidden="1" customHeight="1" x14ac:dyDescent="0.25">
      <c r="C121" s="249" t="s">
        <v>197</v>
      </c>
      <c r="D121" s="197">
        <f t="shared" ref="D121:Q121" si="6">SUM(D108:D120)</f>
        <v>-3.7000000000000037</v>
      </c>
      <c r="E121" s="198">
        <f t="shared" si="6"/>
        <v>-22.900000000000016</v>
      </c>
      <c r="F121" s="199">
        <f>SUM(F108:F120)</f>
        <v>-39.300000000000004</v>
      </c>
      <c r="G121" s="199">
        <f>SUM(G108:G120)</f>
        <v>-49.2</v>
      </c>
      <c r="H121" s="199">
        <f t="shared" si="6"/>
        <v>-46.600000000000009</v>
      </c>
      <c r="I121" s="199">
        <f t="shared" si="6"/>
        <v>-72.5</v>
      </c>
      <c r="J121" s="199">
        <f t="shared" si="6"/>
        <v>-90.6</v>
      </c>
      <c r="K121" s="199">
        <f t="shared" si="6"/>
        <v>-101.99999999999999</v>
      </c>
      <c r="L121" s="199">
        <f t="shared" si="6"/>
        <v>-103.30000000000001</v>
      </c>
      <c r="M121" s="199">
        <f t="shared" si="6"/>
        <v>-96.699999999999989</v>
      </c>
      <c r="N121" s="199">
        <f t="shared" si="6"/>
        <v>-105.6</v>
      </c>
      <c r="O121" s="199"/>
      <c r="P121" s="199">
        <f t="shared" si="6"/>
        <v>-109.8</v>
      </c>
      <c r="Q121" s="199">
        <f t="shared" si="6"/>
        <v>-106.7</v>
      </c>
      <c r="R121" s="200"/>
    </row>
    <row r="122" spans="2:18" ht="15" customHeight="1" x14ac:dyDescent="0.25">
      <c r="C122" s="334"/>
      <c r="D122" s="132"/>
      <c r="E122" s="132"/>
      <c r="F122" s="143"/>
      <c r="G122" s="143"/>
      <c r="H122" s="143"/>
      <c r="I122" s="143"/>
      <c r="J122" s="143"/>
      <c r="K122" s="143"/>
      <c r="L122" s="143"/>
      <c r="M122" s="143"/>
      <c r="N122" s="143"/>
      <c r="O122" s="143"/>
      <c r="P122" s="143"/>
      <c r="Q122" s="143"/>
    </row>
    <row r="123" spans="2:18" ht="15" customHeight="1" x14ac:dyDescent="0.25">
      <c r="C123" s="93" t="s">
        <v>254</v>
      </c>
      <c r="R123" s="153"/>
    </row>
    <row r="124" spans="2:18" ht="15" customHeight="1" x14ac:dyDescent="0.25">
      <c r="B124" s="635" t="s">
        <v>271</v>
      </c>
      <c r="C124" s="136" t="s">
        <v>467</v>
      </c>
      <c r="D124" s="579">
        <v>-2.1</v>
      </c>
      <c r="E124" s="579">
        <v>-1.5</v>
      </c>
      <c r="F124" s="579">
        <v>-0.9</v>
      </c>
      <c r="G124" s="579">
        <v>-0.6</v>
      </c>
      <c r="H124" s="579">
        <v>-0.5</v>
      </c>
      <c r="I124" s="579">
        <v>-0.1</v>
      </c>
      <c r="J124" s="579">
        <v>-1.4</v>
      </c>
      <c r="K124" s="579">
        <v>-0.5</v>
      </c>
      <c r="L124" s="579">
        <v>-2.5</v>
      </c>
      <c r="M124" s="579">
        <v>0.5</v>
      </c>
      <c r="N124" s="579">
        <v>0</v>
      </c>
      <c r="O124" s="579">
        <v>1.6</v>
      </c>
      <c r="P124" s="579">
        <v>2.2000000000000002</v>
      </c>
      <c r="Q124" s="579">
        <v>2.9</v>
      </c>
      <c r="R124" s="201"/>
    </row>
    <row r="125" spans="2:18" ht="15" customHeight="1" x14ac:dyDescent="0.25">
      <c r="B125" s="636"/>
      <c r="C125" s="136" t="s">
        <v>198</v>
      </c>
      <c r="D125" s="579">
        <v>0.2</v>
      </c>
      <c r="E125" s="579">
        <v>0.4</v>
      </c>
      <c r="F125" s="579">
        <v>0.3</v>
      </c>
      <c r="G125" s="579">
        <v>0.6</v>
      </c>
      <c r="H125" s="579">
        <v>1.3</v>
      </c>
      <c r="I125" s="579">
        <v>1.2</v>
      </c>
      <c r="J125" s="579">
        <v>-0.7</v>
      </c>
      <c r="K125" s="579">
        <v>0.8</v>
      </c>
      <c r="L125" s="579">
        <v>-0.9</v>
      </c>
      <c r="M125" s="579">
        <v>1</v>
      </c>
      <c r="N125" s="579">
        <v>1</v>
      </c>
      <c r="O125" s="579">
        <v>2.2999999999999998</v>
      </c>
      <c r="P125" s="579">
        <v>2.8</v>
      </c>
      <c r="Q125" s="579">
        <v>3</v>
      </c>
      <c r="R125" s="201"/>
    </row>
    <row r="126" spans="2:18" ht="15" customHeight="1" x14ac:dyDescent="0.25">
      <c r="B126" s="636"/>
      <c r="C126" s="136" t="s">
        <v>199</v>
      </c>
      <c r="D126" s="579">
        <v>0.1</v>
      </c>
      <c r="E126" s="579">
        <v>0.1</v>
      </c>
      <c r="F126" s="579">
        <v>-0.2</v>
      </c>
      <c r="G126" s="579">
        <v>-0.5</v>
      </c>
      <c r="H126" s="579">
        <v>0.1</v>
      </c>
      <c r="I126" s="579">
        <v>1.2</v>
      </c>
      <c r="J126" s="579">
        <v>-1.3</v>
      </c>
      <c r="K126" s="579">
        <v>1</v>
      </c>
      <c r="L126" s="579">
        <v>-0.9</v>
      </c>
      <c r="M126" s="579">
        <v>1.2</v>
      </c>
      <c r="N126" s="579">
        <v>1.1000000000000001</v>
      </c>
      <c r="O126" s="579">
        <v>2.5</v>
      </c>
      <c r="P126" s="579">
        <v>2.9</v>
      </c>
      <c r="Q126" s="579">
        <v>2.8</v>
      </c>
      <c r="R126" s="201"/>
    </row>
    <row r="127" spans="2:18" ht="15" customHeight="1" x14ac:dyDescent="0.25">
      <c r="B127" s="636"/>
      <c r="C127" s="136" t="s">
        <v>200</v>
      </c>
      <c r="D127" s="579">
        <v>1.1000000000000001</v>
      </c>
      <c r="E127" s="579">
        <v>-0.4</v>
      </c>
      <c r="F127" s="579">
        <v>-0.6</v>
      </c>
      <c r="G127" s="579">
        <v>-0.8</v>
      </c>
      <c r="H127" s="579">
        <v>4.2</v>
      </c>
      <c r="I127" s="579">
        <v>2.2000000000000002</v>
      </c>
      <c r="J127" s="579">
        <v>-0.9</v>
      </c>
      <c r="K127" s="579">
        <v>1</v>
      </c>
      <c r="L127" s="579">
        <v>-0.9</v>
      </c>
      <c r="M127" s="579">
        <v>0.1</v>
      </c>
      <c r="N127" s="579">
        <v>-0.3</v>
      </c>
      <c r="O127" s="579">
        <v>0.5</v>
      </c>
      <c r="P127" s="579">
        <v>1.6</v>
      </c>
      <c r="Q127" s="579">
        <v>2.1</v>
      </c>
      <c r="R127" s="201"/>
    </row>
    <row r="128" spans="2:18" ht="15" customHeight="1" x14ac:dyDescent="0.25">
      <c r="B128" s="636"/>
      <c r="C128" s="136" t="s">
        <v>464</v>
      </c>
      <c r="D128" s="579">
        <v>2.2000000000000002</v>
      </c>
      <c r="E128" s="579">
        <v>4.8</v>
      </c>
      <c r="F128" s="579">
        <v>6.4</v>
      </c>
      <c r="G128" s="579">
        <v>8</v>
      </c>
      <c r="H128" s="579">
        <v>9.9</v>
      </c>
      <c r="I128" s="579">
        <v>6.4</v>
      </c>
      <c r="J128" s="579">
        <v>2.7</v>
      </c>
      <c r="K128" s="579">
        <v>1.4</v>
      </c>
      <c r="L128" s="579">
        <v>-0.6</v>
      </c>
      <c r="M128" s="579">
        <v>1</v>
      </c>
      <c r="N128" s="579">
        <v>-0.2</v>
      </c>
      <c r="O128" s="579">
        <v>0</v>
      </c>
      <c r="P128" s="579">
        <v>1</v>
      </c>
      <c r="Q128" s="579">
        <v>1.6</v>
      </c>
      <c r="R128" s="201"/>
    </row>
    <row r="129" spans="2:18" ht="15" customHeight="1" x14ac:dyDescent="0.25">
      <c r="B129" s="636"/>
      <c r="C129" s="136" t="s">
        <v>468</v>
      </c>
      <c r="D129" s="579">
        <v>6.7</v>
      </c>
      <c r="E129" s="579">
        <v>7.4</v>
      </c>
      <c r="F129" s="579">
        <v>8.9</v>
      </c>
      <c r="G129" s="579">
        <v>10.3</v>
      </c>
      <c r="H129" s="579">
        <v>11.7</v>
      </c>
      <c r="I129" s="579">
        <v>6.5</v>
      </c>
      <c r="J129" s="579">
        <v>2</v>
      </c>
      <c r="K129" s="579">
        <v>-1.2</v>
      </c>
      <c r="L129" s="579">
        <v>-0.5</v>
      </c>
      <c r="M129" s="579">
        <v>1.4</v>
      </c>
      <c r="N129" s="579">
        <v>0</v>
      </c>
      <c r="O129" s="579">
        <v>0.4</v>
      </c>
      <c r="P129" s="579">
        <v>0.7</v>
      </c>
      <c r="Q129" s="579">
        <v>1.9</v>
      </c>
      <c r="R129" s="201"/>
    </row>
    <row r="130" spans="2:18" ht="15" customHeight="1" x14ac:dyDescent="0.25">
      <c r="B130" s="636"/>
      <c r="C130" s="136" t="s">
        <v>449</v>
      </c>
      <c r="D130" s="579">
        <v>16.8</v>
      </c>
      <c r="E130" s="579">
        <v>15.3</v>
      </c>
      <c r="F130" s="579">
        <v>13.7</v>
      </c>
      <c r="G130" s="579">
        <v>12.5</v>
      </c>
      <c r="H130" s="579">
        <v>11.5</v>
      </c>
      <c r="I130" s="579">
        <v>6.1</v>
      </c>
      <c r="J130" s="579">
        <v>2.6</v>
      </c>
      <c r="K130" s="579">
        <v>0</v>
      </c>
      <c r="L130" s="579">
        <v>-0.1</v>
      </c>
      <c r="M130" s="579">
        <v>0.6</v>
      </c>
      <c r="N130" s="579">
        <v>0.5</v>
      </c>
      <c r="O130" s="579">
        <v>1</v>
      </c>
      <c r="P130" s="579">
        <v>1.3</v>
      </c>
      <c r="Q130" s="579">
        <v>2.2999999999999998</v>
      </c>
      <c r="R130" s="201"/>
    </row>
    <row r="131" spans="2:18" ht="15" customHeight="1" x14ac:dyDescent="0.25">
      <c r="B131" s="636"/>
      <c r="C131" s="136" t="s">
        <v>450</v>
      </c>
      <c r="D131" s="579">
        <v>19.5</v>
      </c>
      <c r="E131" s="579">
        <v>16.8</v>
      </c>
      <c r="F131" s="579">
        <v>14</v>
      </c>
      <c r="G131" s="579">
        <v>11.3</v>
      </c>
      <c r="H131" s="579">
        <v>8.6</v>
      </c>
      <c r="I131" s="579">
        <v>4.3</v>
      </c>
      <c r="J131" s="579">
        <v>2.6</v>
      </c>
      <c r="K131" s="579">
        <v>1.8</v>
      </c>
      <c r="L131" s="579">
        <v>2.6</v>
      </c>
      <c r="M131" s="579">
        <v>3</v>
      </c>
      <c r="N131" s="579">
        <v>2</v>
      </c>
      <c r="O131" s="579">
        <v>2.6</v>
      </c>
      <c r="P131" s="579">
        <v>2.7</v>
      </c>
      <c r="Q131" s="579">
        <v>2.9</v>
      </c>
      <c r="R131" s="201"/>
    </row>
    <row r="132" spans="2:18" ht="15" customHeight="1" x14ac:dyDescent="0.25">
      <c r="B132" s="636"/>
      <c r="C132" s="136" t="s">
        <v>451</v>
      </c>
      <c r="D132" s="579">
        <v>19</v>
      </c>
      <c r="E132" s="579">
        <v>15.8</v>
      </c>
      <c r="F132" s="579">
        <v>12.6</v>
      </c>
      <c r="G132" s="579">
        <v>10.9</v>
      </c>
      <c r="H132" s="579">
        <v>8.5</v>
      </c>
      <c r="I132" s="579">
        <v>5.6</v>
      </c>
      <c r="J132" s="579">
        <v>3.4</v>
      </c>
      <c r="K132" s="579">
        <v>3.6</v>
      </c>
      <c r="L132" s="579">
        <v>3.2</v>
      </c>
      <c r="M132" s="579">
        <v>3.6</v>
      </c>
      <c r="N132" s="579">
        <v>3.2</v>
      </c>
      <c r="O132" s="579">
        <v>3.9</v>
      </c>
      <c r="P132" s="579">
        <v>3.7</v>
      </c>
      <c r="Q132" s="579">
        <v>3.1</v>
      </c>
      <c r="R132" s="201"/>
    </row>
    <row r="133" spans="2:18" ht="15" customHeight="1" x14ac:dyDescent="0.25">
      <c r="B133" s="636"/>
      <c r="C133" s="136" t="s">
        <v>452</v>
      </c>
      <c r="D133" s="579">
        <v>16.3</v>
      </c>
      <c r="E133" s="579">
        <v>13.5</v>
      </c>
      <c r="F133" s="579">
        <v>11.4</v>
      </c>
      <c r="G133" s="579">
        <v>9.1999999999999993</v>
      </c>
      <c r="H133" s="579">
        <v>7.7</v>
      </c>
      <c r="I133" s="579">
        <v>5.8</v>
      </c>
      <c r="J133" s="579">
        <v>4.9000000000000004</v>
      </c>
      <c r="K133" s="579">
        <v>3.6</v>
      </c>
      <c r="L133" s="579">
        <v>4.0999999999999996</v>
      </c>
      <c r="M133" s="579">
        <v>3.7</v>
      </c>
      <c r="N133" s="579">
        <v>4.5999999999999996</v>
      </c>
      <c r="O133" s="579">
        <v>4.7</v>
      </c>
      <c r="P133" s="579">
        <v>3.8</v>
      </c>
      <c r="Q133" s="579">
        <v>3</v>
      </c>
      <c r="R133" s="201"/>
    </row>
    <row r="134" spans="2:18" ht="15" customHeight="1" x14ac:dyDescent="0.25">
      <c r="B134" s="636"/>
      <c r="C134" s="136" t="s">
        <v>469</v>
      </c>
      <c r="D134" s="579">
        <v>14.6</v>
      </c>
      <c r="E134" s="579">
        <v>12.7</v>
      </c>
      <c r="F134" s="579">
        <v>10.7</v>
      </c>
      <c r="G134" s="579">
        <v>9</v>
      </c>
      <c r="H134" s="579">
        <v>7.4</v>
      </c>
      <c r="I134" s="579">
        <v>6</v>
      </c>
      <c r="J134" s="579">
        <v>5.3</v>
      </c>
      <c r="K134" s="579">
        <v>4.2</v>
      </c>
      <c r="L134" s="579">
        <v>5.6</v>
      </c>
      <c r="M134" s="579">
        <v>6.1</v>
      </c>
      <c r="N134" s="579">
        <v>5.6</v>
      </c>
      <c r="O134" s="579">
        <v>3.6</v>
      </c>
      <c r="P134" s="579">
        <v>2</v>
      </c>
      <c r="Q134" s="579">
        <v>0.7</v>
      </c>
      <c r="R134" s="201"/>
    </row>
    <row r="135" spans="2:18" ht="15" customHeight="1" x14ac:dyDescent="0.25">
      <c r="B135" s="636"/>
      <c r="C135" s="136" t="s">
        <v>465</v>
      </c>
      <c r="D135" s="579">
        <v>18.5</v>
      </c>
      <c r="E135" s="579">
        <v>16.5</v>
      </c>
      <c r="F135" s="579">
        <v>14.4</v>
      </c>
      <c r="G135" s="579">
        <v>13.7</v>
      </c>
      <c r="H135" s="579">
        <v>12.4</v>
      </c>
      <c r="I135" s="579">
        <v>10.8</v>
      </c>
      <c r="J135" s="579">
        <v>9.5</v>
      </c>
      <c r="K135" s="579">
        <v>8.4</v>
      </c>
      <c r="L135" s="579">
        <v>7.5</v>
      </c>
      <c r="M135" s="579">
        <v>6.5</v>
      </c>
      <c r="N135" s="579">
        <v>1.7</v>
      </c>
      <c r="O135" s="579">
        <v>-1.2</v>
      </c>
      <c r="P135" s="579">
        <v>-3.2</v>
      </c>
      <c r="Q135" s="579">
        <v>-4.7</v>
      </c>
      <c r="R135" s="201"/>
    </row>
    <row r="136" spans="2:18" ht="15" customHeight="1" x14ac:dyDescent="0.25">
      <c r="B136" s="637"/>
      <c r="C136" s="136" t="s">
        <v>466</v>
      </c>
      <c r="D136" s="579">
        <v>-7.9</v>
      </c>
      <c r="E136" s="579">
        <v>-9.3000000000000007</v>
      </c>
      <c r="F136" s="579">
        <v>-10.7</v>
      </c>
      <c r="G136" s="579">
        <v>-11.6</v>
      </c>
      <c r="H136" s="579">
        <v>-12.1</v>
      </c>
      <c r="I136" s="579">
        <v>-9.6</v>
      </c>
      <c r="J136" s="579">
        <v>-7.5</v>
      </c>
      <c r="K136" s="579">
        <v>-7.2</v>
      </c>
      <c r="L136" s="579">
        <v>-7.5</v>
      </c>
      <c r="M136" s="579">
        <v>-9.1</v>
      </c>
      <c r="N136" s="579">
        <v>-16.899999999999999</v>
      </c>
      <c r="O136" s="579">
        <v>-17.3</v>
      </c>
      <c r="P136" s="579">
        <v>-17.600000000000001</v>
      </c>
      <c r="Q136" s="579">
        <v>-17.8</v>
      </c>
      <c r="R136" s="201"/>
    </row>
    <row r="137" spans="2:18" s="313" customFormat="1" ht="15" hidden="1" customHeight="1" x14ac:dyDescent="0.25">
      <c r="C137" s="249" t="s">
        <v>197</v>
      </c>
      <c r="D137" s="197">
        <f t="shared" ref="D137:Q137" si="7">SUM(D124:D136)</f>
        <v>104.99999999999999</v>
      </c>
      <c r="E137" s="198">
        <f t="shared" si="7"/>
        <v>92.100000000000009</v>
      </c>
      <c r="F137" s="199">
        <f>SUM(F124:F136)</f>
        <v>80.000000000000014</v>
      </c>
      <c r="G137" s="199">
        <f>SUM(G124:G136)</f>
        <v>72</v>
      </c>
      <c r="H137" s="199">
        <f t="shared" si="7"/>
        <v>70.700000000000017</v>
      </c>
      <c r="I137" s="199">
        <f t="shared" si="7"/>
        <v>46.4</v>
      </c>
      <c r="J137" s="199">
        <f t="shared" si="7"/>
        <v>21.2</v>
      </c>
      <c r="K137" s="199">
        <f t="shared" si="7"/>
        <v>16.900000000000002</v>
      </c>
      <c r="L137" s="199">
        <f t="shared" si="7"/>
        <v>9.1000000000000014</v>
      </c>
      <c r="M137" s="199">
        <f t="shared" si="7"/>
        <v>19.600000000000001</v>
      </c>
      <c r="N137" s="199">
        <f t="shared" si="7"/>
        <v>2.3000000000000007</v>
      </c>
      <c r="O137" s="199"/>
      <c r="P137" s="199">
        <f t="shared" si="7"/>
        <v>3.8999999999999986</v>
      </c>
      <c r="Q137" s="199">
        <f t="shared" si="7"/>
        <v>3.7999999999999972</v>
      </c>
      <c r="R137" s="200"/>
    </row>
    <row r="138" spans="2:18" ht="15" customHeight="1" x14ac:dyDescent="0.25">
      <c r="C138" s="334"/>
      <c r="D138" s="154"/>
      <c r="E138" s="154"/>
      <c r="F138" s="151"/>
      <c r="G138" s="151"/>
      <c r="H138" s="151"/>
      <c r="I138" s="151"/>
      <c r="J138" s="151"/>
      <c r="K138" s="151"/>
      <c r="L138" s="151"/>
      <c r="M138" s="151"/>
      <c r="N138" s="151"/>
      <c r="O138" s="151"/>
      <c r="P138" s="151"/>
      <c r="Q138" s="151"/>
      <c r="R138" s="154"/>
    </row>
    <row r="139" spans="2:18" ht="15" customHeight="1" x14ac:dyDescent="0.25">
      <c r="C139" s="93" t="s">
        <v>255</v>
      </c>
      <c r="R139" s="153"/>
    </row>
    <row r="140" spans="2:18" ht="15" customHeight="1" x14ac:dyDescent="0.25">
      <c r="B140" s="635" t="s">
        <v>271</v>
      </c>
      <c r="C140" s="136" t="s">
        <v>467</v>
      </c>
      <c r="D140" s="579">
        <v>1.9</v>
      </c>
      <c r="E140" s="579">
        <v>2.2000000000000002</v>
      </c>
      <c r="F140" s="579">
        <v>2.7</v>
      </c>
      <c r="G140" s="579">
        <v>2.2999999999999998</v>
      </c>
      <c r="H140" s="579">
        <v>1.7</v>
      </c>
      <c r="I140" s="579">
        <v>0.7</v>
      </c>
      <c r="J140" s="579">
        <v>-0.2</v>
      </c>
      <c r="K140" s="579">
        <v>-1.4</v>
      </c>
      <c r="L140" s="579">
        <v>-1.7</v>
      </c>
      <c r="M140" s="579">
        <v>-0.2</v>
      </c>
      <c r="N140" s="579">
        <v>-1.2</v>
      </c>
      <c r="O140" s="579">
        <v>-0.3</v>
      </c>
      <c r="P140" s="579">
        <v>-1</v>
      </c>
      <c r="Q140" s="579">
        <v>-0.9</v>
      </c>
      <c r="R140" s="201"/>
    </row>
    <row r="141" spans="2:18" ht="15" customHeight="1" x14ac:dyDescent="0.25">
      <c r="B141" s="636"/>
      <c r="C141" s="136" t="s">
        <v>198</v>
      </c>
      <c r="D141" s="579">
        <v>3.9</v>
      </c>
      <c r="E141" s="579">
        <v>3.8</v>
      </c>
      <c r="F141" s="579">
        <v>2.8</v>
      </c>
      <c r="G141" s="579">
        <v>2.4</v>
      </c>
      <c r="H141" s="579">
        <v>2.4</v>
      </c>
      <c r="I141" s="579">
        <v>1.1000000000000001</v>
      </c>
      <c r="J141" s="579">
        <v>-0.5</v>
      </c>
      <c r="K141" s="579">
        <v>-1.6</v>
      </c>
      <c r="L141" s="579">
        <v>-1.8</v>
      </c>
      <c r="M141" s="579">
        <v>-0.4</v>
      </c>
      <c r="N141" s="579">
        <v>-1.3</v>
      </c>
      <c r="O141" s="579">
        <v>-0.3</v>
      </c>
      <c r="P141" s="579">
        <v>-1.1000000000000001</v>
      </c>
      <c r="Q141" s="579">
        <v>-1.3</v>
      </c>
      <c r="R141" s="201"/>
    </row>
    <row r="142" spans="2:18" ht="15" customHeight="1" x14ac:dyDescent="0.25">
      <c r="B142" s="636"/>
      <c r="C142" s="136" t="s">
        <v>199</v>
      </c>
      <c r="D142" s="579">
        <v>2.8</v>
      </c>
      <c r="E142" s="579">
        <v>2.4</v>
      </c>
      <c r="F142" s="579">
        <v>1</v>
      </c>
      <c r="G142" s="579">
        <v>0</v>
      </c>
      <c r="H142" s="579">
        <v>0.1</v>
      </c>
      <c r="I142" s="579">
        <v>-0.8</v>
      </c>
      <c r="J142" s="579">
        <v>-1.3</v>
      </c>
      <c r="K142" s="579">
        <v>-1.6</v>
      </c>
      <c r="L142" s="579">
        <v>-1.9</v>
      </c>
      <c r="M142" s="579">
        <v>-0.4</v>
      </c>
      <c r="N142" s="579">
        <v>-1.3</v>
      </c>
      <c r="O142" s="579">
        <v>-0.3</v>
      </c>
      <c r="P142" s="579">
        <v>-1</v>
      </c>
      <c r="Q142" s="579">
        <v>-1.7</v>
      </c>
      <c r="R142" s="201"/>
    </row>
    <row r="143" spans="2:18" ht="15" customHeight="1" x14ac:dyDescent="0.25">
      <c r="B143" s="636"/>
      <c r="C143" s="136" t="s">
        <v>200</v>
      </c>
      <c r="D143" s="579">
        <v>1.1000000000000001</v>
      </c>
      <c r="E143" s="579">
        <v>-0.8</v>
      </c>
      <c r="F143" s="579">
        <v>-1.5</v>
      </c>
      <c r="G143" s="579">
        <v>-2.1</v>
      </c>
      <c r="H143" s="579">
        <v>1.9</v>
      </c>
      <c r="I143" s="579">
        <v>-0.2</v>
      </c>
      <c r="J143" s="579">
        <v>-1</v>
      </c>
      <c r="K143" s="579">
        <v>-1.7</v>
      </c>
      <c r="L143" s="579">
        <v>-1.9</v>
      </c>
      <c r="M143" s="579">
        <v>-2.2000000000000002</v>
      </c>
      <c r="N143" s="579">
        <v>-2.9</v>
      </c>
      <c r="O143" s="579">
        <v>-2.6</v>
      </c>
      <c r="P143" s="579">
        <v>-2.5</v>
      </c>
      <c r="Q143" s="579">
        <v>-2.2999999999999998</v>
      </c>
      <c r="R143" s="201"/>
    </row>
    <row r="144" spans="2:18" ht="15" customHeight="1" x14ac:dyDescent="0.25">
      <c r="B144" s="636"/>
      <c r="C144" s="136" t="s">
        <v>464</v>
      </c>
      <c r="D144" s="579">
        <v>0.2</v>
      </c>
      <c r="E144" s="579">
        <v>2.1</v>
      </c>
      <c r="F144" s="579">
        <v>2.9</v>
      </c>
      <c r="G144" s="579">
        <v>3.6</v>
      </c>
      <c r="H144" s="579">
        <v>4.4000000000000004</v>
      </c>
      <c r="I144" s="579">
        <v>3.1</v>
      </c>
      <c r="J144" s="579">
        <v>2.2999999999999998</v>
      </c>
      <c r="K144" s="579">
        <v>-1.7</v>
      </c>
      <c r="L144" s="579">
        <v>-1.8</v>
      </c>
      <c r="M144" s="579">
        <v>-2.1</v>
      </c>
      <c r="N144" s="579">
        <v>-2.7</v>
      </c>
      <c r="O144" s="579">
        <v>-3.3</v>
      </c>
      <c r="P144" s="579">
        <v>-3.1</v>
      </c>
      <c r="Q144" s="579">
        <v>-2.8</v>
      </c>
      <c r="R144" s="201"/>
    </row>
    <row r="145" spans="2:18" ht="15" customHeight="1" x14ac:dyDescent="0.25">
      <c r="B145" s="636"/>
      <c r="C145" s="136" t="s">
        <v>468</v>
      </c>
      <c r="D145" s="579">
        <v>3.4</v>
      </c>
      <c r="E145" s="579">
        <v>4.0999999999999996</v>
      </c>
      <c r="F145" s="579">
        <v>5.7</v>
      </c>
      <c r="G145" s="579">
        <v>7.2</v>
      </c>
      <c r="H145" s="579">
        <v>8.6</v>
      </c>
      <c r="I145" s="579">
        <v>6.7</v>
      </c>
      <c r="J145" s="579">
        <v>2</v>
      </c>
      <c r="K145" s="579">
        <v>-1.6</v>
      </c>
      <c r="L145" s="579">
        <v>-1.4</v>
      </c>
      <c r="M145" s="579">
        <v>-1.6</v>
      </c>
      <c r="N145" s="579">
        <v>-2.2999999999999998</v>
      </c>
      <c r="O145" s="579">
        <v>-2.8</v>
      </c>
      <c r="P145" s="579">
        <v>-3.4</v>
      </c>
      <c r="Q145" s="579">
        <v>-2.2000000000000002</v>
      </c>
      <c r="R145" s="201"/>
    </row>
    <row r="146" spans="2:18" ht="15" customHeight="1" x14ac:dyDescent="0.25">
      <c r="B146" s="636"/>
      <c r="C146" s="136" t="s">
        <v>449</v>
      </c>
      <c r="D146" s="579">
        <v>15.5</v>
      </c>
      <c r="E146" s="579">
        <v>14.3</v>
      </c>
      <c r="F146" s="579">
        <v>13.1</v>
      </c>
      <c r="G146" s="579">
        <v>12.3</v>
      </c>
      <c r="H146" s="579">
        <v>11.7</v>
      </c>
      <c r="I146" s="579">
        <v>6.3</v>
      </c>
      <c r="J146" s="579">
        <v>1.9</v>
      </c>
      <c r="K146" s="579">
        <v>-1.2</v>
      </c>
      <c r="L146" s="579">
        <v>-1.1000000000000001</v>
      </c>
      <c r="M146" s="579">
        <v>-1.6</v>
      </c>
      <c r="N146" s="579">
        <v>-2.2000000000000002</v>
      </c>
      <c r="O146" s="579">
        <v>-2.8</v>
      </c>
      <c r="P146" s="579">
        <v>-3.4</v>
      </c>
      <c r="Q146" s="579">
        <v>-2.2000000000000002</v>
      </c>
      <c r="R146" s="201"/>
    </row>
    <row r="147" spans="2:18" ht="15" customHeight="1" x14ac:dyDescent="0.25">
      <c r="B147" s="636"/>
      <c r="C147" s="136" t="s">
        <v>450</v>
      </c>
      <c r="D147" s="579">
        <v>19.3</v>
      </c>
      <c r="E147" s="579">
        <v>16.3</v>
      </c>
      <c r="F147" s="579">
        <v>13.4</v>
      </c>
      <c r="G147" s="579">
        <v>10.5</v>
      </c>
      <c r="H147" s="579">
        <v>7.6</v>
      </c>
      <c r="I147" s="579">
        <v>3.7</v>
      </c>
      <c r="J147" s="579">
        <v>1.2</v>
      </c>
      <c r="K147" s="579">
        <v>0.7</v>
      </c>
      <c r="L147" s="579">
        <v>0.2</v>
      </c>
      <c r="M147" s="579">
        <v>-0.4</v>
      </c>
      <c r="N147" s="579">
        <v>-0.9</v>
      </c>
      <c r="O147" s="579">
        <v>-2.4</v>
      </c>
      <c r="P147" s="579">
        <v>-2.9</v>
      </c>
      <c r="Q147" s="579">
        <v>-2.4</v>
      </c>
      <c r="R147" s="201"/>
    </row>
    <row r="148" spans="2:18" ht="15" customHeight="1" x14ac:dyDescent="0.25">
      <c r="B148" s="636"/>
      <c r="C148" s="136" t="s">
        <v>451</v>
      </c>
      <c r="D148" s="579">
        <v>19</v>
      </c>
      <c r="E148" s="579">
        <v>15.2</v>
      </c>
      <c r="F148" s="579">
        <v>11.4</v>
      </c>
      <c r="G148" s="579">
        <v>9.5</v>
      </c>
      <c r="H148" s="579">
        <v>6.7</v>
      </c>
      <c r="I148" s="579">
        <v>3.9</v>
      </c>
      <c r="J148" s="579">
        <v>1.5</v>
      </c>
      <c r="K148" s="579">
        <v>0.2</v>
      </c>
      <c r="L148" s="579">
        <v>-0.3</v>
      </c>
      <c r="M148" s="579">
        <v>-0.7</v>
      </c>
      <c r="N148" s="579">
        <v>-1.4</v>
      </c>
      <c r="O148" s="579">
        <v>-2</v>
      </c>
      <c r="P148" s="579">
        <v>-2.5</v>
      </c>
      <c r="Q148" s="579">
        <v>-2.7</v>
      </c>
      <c r="R148" s="201"/>
    </row>
    <row r="149" spans="2:18" ht="15" customHeight="1" x14ac:dyDescent="0.25">
      <c r="B149" s="636"/>
      <c r="C149" s="136" t="s">
        <v>452</v>
      </c>
      <c r="D149" s="579">
        <v>12.6</v>
      </c>
      <c r="E149" s="579">
        <v>9.1</v>
      </c>
      <c r="F149" s="579">
        <v>6.5</v>
      </c>
      <c r="G149" s="579">
        <v>3.9</v>
      </c>
      <c r="H149" s="579">
        <v>2.2000000000000002</v>
      </c>
      <c r="I149" s="579">
        <v>0.4</v>
      </c>
      <c r="J149" s="579">
        <v>-0.4</v>
      </c>
      <c r="K149" s="579">
        <v>-1.3</v>
      </c>
      <c r="L149" s="579">
        <v>-1.3</v>
      </c>
      <c r="M149" s="579">
        <v>-1.6</v>
      </c>
      <c r="N149" s="579">
        <v>-2.2999999999999998</v>
      </c>
      <c r="O149" s="579">
        <v>-2.8</v>
      </c>
      <c r="P149" s="579">
        <v>-3</v>
      </c>
      <c r="Q149" s="579">
        <v>-3.2</v>
      </c>
      <c r="R149" s="201"/>
    </row>
    <row r="150" spans="2:18" ht="15" customHeight="1" x14ac:dyDescent="0.25">
      <c r="B150" s="636"/>
      <c r="C150" s="136" t="s">
        <v>469</v>
      </c>
      <c r="D150" s="579">
        <v>8</v>
      </c>
      <c r="E150" s="579">
        <v>5.8</v>
      </c>
      <c r="F150" s="579">
        <v>3.5</v>
      </c>
      <c r="G150" s="579">
        <v>1.5</v>
      </c>
      <c r="H150" s="579">
        <v>-0.3</v>
      </c>
      <c r="I150" s="579">
        <v>-1.1000000000000001</v>
      </c>
      <c r="J150" s="579">
        <v>-1.3</v>
      </c>
      <c r="K150" s="579">
        <v>-1.7</v>
      </c>
      <c r="L150" s="579">
        <v>-2.2000000000000002</v>
      </c>
      <c r="M150" s="579">
        <v>-2.8</v>
      </c>
      <c r="N150" s="579">
        <v>-3.4</v>
      </c>
      <c r="O150" s="579">
        <v>-3.6</v>
      </c>
      <c r="P150" s="579">
        <v>-3.7</v>
      </c>
      <c r="Q150" s="579">
        <v>-3.9</v>
      </c>
      <c r="R150" s="201"/>
    </row>
    <row r="151" spans="2:18" ht="15" customHeight="1" x14ac:dyDescent="0.25">
      <c r="B151" s="636"/>
      <c r="C151" s="136" t="s">
        <v>465</v>
      </c>
      <c r="D151" s="579">
        <v>3.4</v>
      </c>
      <c r="E151" s="579">
        <v>1.1000000000000001</v>
      </c>
      <c r="F151" s="579">
        <v>-1.3</v>
      </c>
      <c r="G151" s="579">
        <v>-2.1</v>
      </c>
      <c r="H151" s="579">
        <v>-3.6</v>
      </c>
      <c r="I151" s="579">
        <v>-3.6</v>
      </c>
      <c r="J151" s="579">
        <v>-3.8</v>
      </c>
      <c r="K151" s="579">
        <v>-4.2</v>
      </c>
      <c r="L151" s="579">
        <v>-4.4000000000000004</v>
      </c>
      <c r="M151" s="579">
        <v>-4.5999999999999996</v>
      </c>
      <c r="N151" s="579">
        <v>-4.5999999999999996</v>
      </c>
      <c r="O151" s="579">
        <v>-4.5999999999999996</v>
      </c>
      <c r="P151" s="579">
        <v>-4.7</v>
      </c>
      <c r="Q151" s="579">
        <v>-4.8</v>
      </c>
      <c r="R151" s="201"/>
    </row>
    <row r="152" spans="2:18" ht="15" customHeight="1" x14ac:dyDescent="0.25">
      <c r="B152" s="637"/>
      <c r="C152" s="136" t="s">
        <v>466</v>
      </c>
      <c r="D152" s="579">
        <v>0.7</v>
      </c>
      <c r="E152" s="579">
        <v>-0.9</v>
      </c>
      <c r="F152" s="579">
        <v>-2.6</v>
      </c>
      <c r="G152" s="579">
        <v>-3.7</v>
      </c>
      <c r="H152" s="579">
        <v>-4.2</v>
      </c>
      <c r="I152" s="579">
        <v>-4.0999999999999996</v>
      </c>
      <c r="J152" s="579">
        <v>-4.2</v>
      </c>
      <c r="K152" s="579">
        <v>-4.5999999999999996</v>
      </c>
      <c r="L152" s="579">
        <v>-4.5999999999999996</v>
      </c>
      <c r="M152" s="579">
        <v>-4.7</v>
      </c>
      <c r="N152" s="579">
        <v>-4.8</v>
      </c>
      <c r="O152" s="579">
        <v>-5</v>
      </c>
      <c r="P152" s="579">
        <v>-5.0999999999999996</v>
      </c>
      <c r="Q152" s="579">
        <v>-5.2</v>
      </c>
      <c r="R152" s="201"/>
    </row>
    <row r="153" spans="2:18" s="313" customFormat="1" ht="15" hidden="1" customHeight="1" x14ac:dyDescent="0.25">
      <c r="C153" s="249" t="s">
        <v>197</v>
      </c>
      <c r="D153" s="197">
        <f t="shared" ref="D153:Q153" si="8">SUM(D140:D152)</f>
        <v>91.8</v>
      </c>
      <c r="E153" s="198">
        <f t="shared" si="8"/>
        <v>74.699999999999989</v>
      </c>
      <c r="F153" s="199">
        <f>SUM(F140:F152)</f>
        <v>57.6</v>
      </c>
      <c r="G153" s="199">
        <f>SUM(G140:G152)</f>
        <v>45.3</v>
      </c>
      <c r="H153" s="199">
        <f t="shared" si="8"/>
        <v>39.200000000000003</v>
      </c>
      <c r="I153" s="199">
        <f t="shared" si="8"/>
        <v>16.099999999999994</v>
      </c>
      <c r="J153" s="199">
        <f t="shared" si="8"/>
        <v>-3.8000000000000007</v>
      </c>
      <c r="K153" s="199">
        <f t="shared" si="8"/>
        <v>-21.700000000000003</v>
      </c>
      <c r="L153" s="199">
        <f t="shared" si="8"/>
        <v>-24.200000000000003</v>
      </c>
      <c r="M153" s="199">
        <f t="shared" si="8"/>
        <v>-23.3</v>
      </c>
      <c r="N153" s="199">
        <f t="shared" si="8"/>
        <v>-31.3</v>
      </c>
      <c r="O153" s="199"/>
      <c r="P153" s="199">
        <f t="shared" si="8"/>
        <v>-37.4</v>
      </c>
      <c r="Q153" s="199">
        <f t="shared" si="8"/>
        <v>-35.6</v>
      </c>
      <c r="R153" s="200"/>
    </row>
    <row r="154" spans="2:18" ht="15" customHeight="1" x14ac:dyDescent="0.25">
      <c r="C154" s="92"/>
      <c r="D154" s="132"/>
      <c r="E154" s="132"/>
      <c r="F154" s="143"/>
      <c r="G154" s="143"/>
      <c r="H154" s="143"/>
      <c r="I154" s="143"/>
      <c r="J154" s="143"/>
      <c r="K154" s="143"/>
      <c r="L154" s="143"/>
      <c r="M154" s="143"/>
      <c r="N154" s="143"/>
      <c r="O154" s="143"/>
      <c r="P154" s="143"/>
      <c r="Q154" s="143"/>
    </row>
    <row r="155" spans="2:18" ht="15" customHeight="1" x14ac:dyDescent="0.25">
      <c r="C155" s="93" t="s">
        <v>282</v>
      </c>
      <c r="R155" s="153"/>
    </row>
    <row r="156" spans="2:18" ht="15" customHeight="1" x14ac:dyDescent="0.25">
      <c r="B156" s="635" t="s">
        <v>271</v>
      </c>
      <c r="C156" s="136" t="s">
        <v>467</v>
      </c>
      <c r="D156" s="579">
        <v>-14</v>
      </c>
      <c r="E156" s="579">
        <v>-13.5</v>
      </c>
      <c r="F156" s="579">
        <v>-12.7</v>
      </c>
      <c r="G156" s="579">
        <v>-12.2</v>
      </c>
      <c r="H156" s="579">
        <v>-11.9</v>
      </c>
      <c r="I156" s="579">
        <v>-9</v>
      </c>
      <c r="J156" s="579">
        <v>-7.8</v>
      </c>
      <c r="K156" s="579">
        <v>-6.4</v>
      </c>
      <c r="L156" s="579">
        <v>-6.4</v>
      </c>
      <c r="M156" s="579">
        <v>-3.9</v>
      </c>
      <c r="N156" s="579">
        <v>-4.9000000000000004</v>
      </c>
      <c r="O156" s="579">
        <v>-4.2</v>
      </c>
      <c r="P156" s="579">
        <v>-5.2</v>
      </c>
      <c r="Q156" s="579">
        <v>-5.3</v>
      </c>
      <c r="R156" s="201"/>
    </row>
    <row r="157" spans="2:18" ht="15" customHeight="1" x14ac:dyDescent="0.25">
      <c r="B157" s="636"/>
      <c r="C157" s="136" t="s">
        <v>198</v>
      </c>
      <c r="D157" s="579">
        <v>-11.3</v>
      </c>
      <c r="E157" s="579">
        <v>-11.3</v>
      </c>
      <c r="F157" s="579">
        <v>-11.3</v>
      </c>
      <c r="G157" s="579">
        <v>-10.4</v>
      </c>
      <c r="H157" s="579">
        <v>-9.4</v>
      </c>
      <c r="I157" s="579">
        <v>-8</v>
      </c>
      <c r="J157" s="579">
        <v>-7.8</v>
      </c>
      <c r="K157" s="579">
        <v>-6.3</v>
      </c>
      <c r="L157" s="579">
        <v>-6.3</v>
      </c>
      <c r="M157" s="579">
        <v>-4</v>
      </c>
      <c r="N157" s="579">
        <v>-4.9000000000000004</v>
      </c>
      <c r="O157" s="579">
        <v>-4.2</v>
      </c>
      <c r="P157" s="579">
        <v>-5.2</v>
      </c>
      <c r="Q157" s="579">
        <v>-5.6</v>
      </c>
      <c r="R157" s="201"/>
    </row>
    <row r="158" spans="2:18" ht="15" customHeight="1" x14ac:dyDescent="0.25">
      <c r="B158" s="636"/>
      <c r="C158" s="136" t="s">
        <v>199</v>
      </c>
      <c r="D158" s="579">
        <v>-9.4</v>
      </c>
      <c r="E158" s="579">
        <v>-9.4</v>
      </c>
      <c r="F158" s="579">
        <v>-9.3000000000000007</v>
      </c>
      <c r="G158" s="579">
        <v>-9.8000000000000007</v>
      </c>
      <c r="H158" s="579">
        <v>-8.9</v>
      </c>
      <c r="I158" s="579">
        <v>-7.7</v>
      </c>
      <c r="J158" s="579">
        <v>-7.7</v>
      </c>
      <c r="K158" s="579">
        <v>-6.3</v>
      </c>
      <c r="L158" s="579">
        <v>-6.2</v>
      </c>
      <c r="M158" s="579">
        <v>-4</v>
      </c>
      <c r="N158" s="579">
        <v>-5</v>
      </c>
      <c r="O158" s="579">
        <v>-4.2</v>
      </c>
      <c r="P158" s="579">
        <v>-5.2</v>
      </c>
      <c r="Q158" s="579">
        <v>-6.1</v>
      </c>
      <c r="R158" s="201"/>
    </row>
    <row r="159" spans="2:18" ht="15" customHeight="1" x14ac:dyDescent="0.25">
      <c r="B159" s="636"/>
      <c r="C159" s="136" t="s">
        <v>200</v>
      </c>
      <c r="D159" s="579">
        <v>-6.5</v>
      </c>
      <c r="E159" s="579">
        <v>-8.8000000000000007</v>
      </c>
      <c r="F159" s="579">
        <v>-9.6</v>
      </c>
      <c r="G159" s="579">
        <v>-10.1</v>
      </c>
      <c r="H159" s="579">
        <v>-2.2999999999999998</v>
      </c>
      <c r="I159" s="579">
        <v>-6.3</v>
      </c>
      <c r="J159" s="579">
        <v>-6.8</v>
      </c>
      <c r="K159" s="579">
        <v>-6.3</v>
      </c>
      <c r="L159" s="579">
        <v>-6.1</v>
      </c>
      <c r="M159" s="579">
        <v>-5.9</v>
      </c>
      <c r="N159" s="579">
        <v>-6.6</v>
      </c>
      <c r="O159" s="579">
        <v>-6.6</v>
      </c>
      <c r="P159" s="579">
        <v>-6.8</v>
      </c>
      <c r="Q159" s="579">
        <v>-6.8</v>
      </c>
      <c r="R159" s="201"/>
    </row>
    <row r="160" spans="2:18" ht="15" customHeight="1" x14ac:dyDescent="0.25">
      <c r="B160" s="636"/>
      <c r="C160" s="136" t="s">
        <v>464</v>
      </c>
      <c r="D160" s="579">
        <v>-5.6</v>
      </c>
      <c r="E160" s="579">
        <v>-1.8</v>
      </c>
      <c r="F160" s="579">
        <v>0.6</v>
      </c>
      <c r="G160" s="579">
        <v>2.9</v>
      </c>
      <c r="H160" s="579">
        <v>5.4</v>
      </c>
      <c r="I160" s="579">
        <v>-1.2</v>
      </c>
      <c r="J160" s="579">
        <v>-2.2999999999999998</v>
      </c>
      <c r="K160" s="579">
        <v>-6.3</v>
      </c>
      <c r="L160" s="579">
        <v>-6</v>
      </c>
      <c r="M160" s="579">
        <v>-5.8</v>
      </c>
      <c r="N160" s="579">
        <v>-6.6</v>
      </c>
      <c r="O160" s="579">
        <v>-7.4</v>
      </c>
      <c r="P160" s="579">
        <v>-7.6</v>
      </c>
      <c r="Q160" s="579">
        <v>-7.6</v>
      </c>
      <c r="R160" s="201"/>
    </row>
    <row r="161" spans="2:18" ht="15" customHeight="1" x14ac:dyDescent="0.25">
      <c r="B161" s="636"/>
      <c r="C161" s="136" t="s">
        <v>468</v>
      </c>
      <c r="D161" s="579">
        <v>-1.1000000000000001</v>
      </c>
      <c r="E161" s="579">
        <v>-0.5</v>
      </c>
      <c r="F161" s="579">
        <v>0.9</v>
      </c>
      <c r="G161" s="579">
        <v>2.2999999999999998</v>
      </c>
      <c r="H161" s="579">
        <v>3.6</v>
      </c>
      <c r="I161" s="579">
        <v>1.7</v>
      </c>
      <c r="J161" s="579">
        <v>-3.2</v>
      </c>
      <c r="K161" s="579">
        <v>-6.4</v>
      </c>
      <c r="L161" s="579">
        <v>-5.8</v>
      </c>
      <c r="M161" s="579">
        <v>-5.8</v>
      </c>
      <c r="N161" s="579">
        <v>-6.6</v>
      </c>
      <c r="O161" s="579">
        <v>-7.4</v>
      </c>
      <c r="P161" s="579">
        <v>-8.4</v>
      </c>
      <c r="Q161" s="579">
        <v>-7.5</v>
      </c>
      <c r="R161" s="201"/>
    </row>
    <row r="162" spans="2:18" ht="15" customHeight="1" x14ac:dyDescent="0.25">
      <c r="B162" s="636"/>
      <c r="C162" s="136" t="s">
        <v>449</v>
      </c>
      <c r="D162" s="579">
        <v>14</v>
      </c>
      <c r="E162" s="579">
        <v>12.2</v>
      </c>
      <c r="F162" s="579">
        <v>10.3</v>
      </c>
      <c r="G162" s="579">
        <v>9</v>
      </c>
      <c r="H162" s="579">
        <v>7.9</v>
      </c>
      <c r="I162" s="579">
        <v>1.9</v>
      </c>
      <c r="J162" s="579">
        <v>-2.6</v>
      </c>
      <c r="K162" s="579">
        <v>-5.3</v>
      </c>
      <c r="L162" s="579">
        <v>-5.0999999999999996</v>
      </c>
      <c r="M162" s="579">
        <v>-5.5</v>
      </c>
      <c r="N162" s="579">
        <v>-6.4</v>
      </c>
      <c r="O162" s="579">
        <v>-7.4</v>
      </c>
      <c r="P162" s="579">
        <v>-8.3000000000000007</v>
      </c>
      <c r="Q162" s="579">
        <v>-7.5</v>
      </c>
      <c r="R162" s="201"/>
    </row>
    <row r="163" spans="2:18" ht="15" customHeight="1" x14ac:dyDescent="0.25">
      <c r="B163" s="636"/>
      <c r="C163" s="136" t="s">
        <v>450</v>
      </c>
      <c r="D163" s="579">
        <v>15.9</v>
      </c>
      <c r="E163" s="579">
        <v>12.8</v>
      </c>
      <c r="F163" s="579">
        <v>9.5</v>
      </c>
      <c r="G163" s="579">
        <v>6.4</v>
      </c>
      <c r="H163" s="579">
        <v>3.3</v>
      </c>
      <c r="I163" s="579">
        <v>-0.7</v>
      </c>
      <c r="J163" s="579">
        <v>-2.7</v>
      </c>
      <c r="K163" s="579">
        <v>-2.9</v>
      </c>
      <c r="L163" s="579">
        <v>-3.3</v>
      </c>
      <c r="M163" s="579">
        <v>-4.2</v>
      </c>
      <c r="N163" s="579">
        <v>-5</v>
      </c>
      <c r="O163" s="579">
        <v>-6.9</v>
      </c>
      <c r="P163" s="579">
        <v>-7.9</v>
      </c>
      <c r="Q163" s="579">
        <v>-7.6</v>
      </c>
      <c r="R163" s="201"/>
    </row>
    <row r="164" spans="2:18" ht="15" customHeight="1" x14ac:dyDescent="0.25">
      <c r="B164" s="636"/>
      <c r="C164" s="136" t="s">
        <v>451</v>
      </c>
      <c r="D164" s="579">
        <v>15.4</v>
      </c>
      <c r="E164" s="579">
        <v>11.7</v>
      </c>
      <c r="F164" s="579">
        <v>8</v>
      </c>
      <c r="G164" s="579">
        <v>6</v>
      </c>
      <c r="H164" s="579">
        <v>3.2</v>
      </c>
      <c r="I164" s="579">
        <v>0.4</v>
      </c>
      <c r="J164" s="579">
        <v>-1.8</v>
      </c>
      <c r="K164" s="579">
        <v>-2.9</v>
      </c>
      <c r="L164" s="579">
        <v>-3.7</v>
      </c>
      <c r="M164" s="579">
        <v>-4.4000000000000004</v>
      </c>
      <c r="N164" s="579">
        <v>-5.6</v>
      </c>
      <c r="O164" s="579">
        <v>-6.8</v>
      </c>
      <c r="P164" s="579">
        <v>-7.6</v>
      </c>
      <c r="Q164" s="579">
        <v>-8.1</v>
      </c>
      <c r="R164" s="201"/>
    </row>
    <row r="165" spans="2:18" ht="15" customHeight="1" x14ac:dyDescent="0.25">
      <c r="B165" s="636"/>
      <c r="C165" s="136" t="s">
        <v>452</v>
      </c>
      <c r="D165" s="579">
        <v>8.6999999999999993</v>
      </c>
      <c r="E165" s="579">
        <v>5.5</v>
      </c>
      <c r="F165" s="579">
        <v>3</v>
      </c>
      <c r="G165" s="579">
        <v>0.5</v>
      </c>
      <c r="H165" s="579">
        <v>-1.1000000000000001</v>
      </c>
      <c r="I165" s="579">
        <v>-3</v>
      </c>
      <c r="J165" s="579">
        <v>-3.9</v>
      </c>
      <c r="K165" s="579">
        <v>-4.9000000000000004</v>
      </c>
      <c r="L165" s="579">
        <v>-5.0999999999999996</v>
      </c>
      <c r="M165" s="579">
        <v>-5.7</v>
      </c>
      <c r="N165" s="579">
        <v>-7.1</v>
      </c>
      <c r="O165" s="579">
        <v>-8.1999999999999993</v>
      </c>
      <c r="P165" s="579">
        <v>-8.6999999999999993</v>
      </c>
      <c r="Q165" s="579">
        <v>-9.1</v>
      </c>
      <c r="R165" s="201"/>
    </row>
    <row r="166" spans="2:18" ht="15" customHeight="1" x14ac:dyDescent="0.25">
      <c r="B166" s="636"/>
      <c r="C166" s="136" t="s">
        <v>469</v>
      </c>
      <c r="D166" s="579">
        <v>3.4</v>
      </c>
      <c r="E166" s="579">
        <v>1.1000000000000001</v>
      </c>
      <c r="F166" s="579">
        <v>-1.1000000000000001</v>
      </c>
      <c r="G166" s="579">
        <v>-3</v>
      </c>
      <c r="H166" s="579">
        <v>-4.8</v>
      </c>
      <c r="I166" s="579">
        <v>-5.8</v>
      </c>
      <c r="J166" s="579">
        <v>-6</v>
      </c>
      <c r="K166" s="579">
        <v>-6.5</v>
      </c>
      <c r="L166" s="579">
        <v>-7.5</v>
      </c>
      <c r="M166" s="579">
        <v>-8.5</v>
      </c>
      <c r="N166" s="579">
        <v>-9.8000000000000007</v>
      </c>
      <c r="O166" s="579">
        <v>-10.199999999999999</v>
      </c>
      <c r="P166" s="579">
        <v>-10.5</v>
      </c>
      <c r="Q166" s="579">
        <v>-10.8</v>
      </c>
      <c r="R166" s="201"/>
    </row>
    <row r="167" spans="2:18" ht="15" customHeight="1" x14ac:dyDescent="0.25">
      <c r="B167" s="636"/>
      <c r="C167" s="136" t="s">
        <v>465</v>
      </c>
      <c r="D167" s="579">
        <v>-3.7</v>
      </c>
      <c r="E167" s="579">
        <v>-5.9</v>
      </c>
      <c r="F167" s="579">
        <v>-8.1999999999999993</v>
      </c>
      <c r="G167" s="579">
        <v>-9</v>
      </c>
      <c r="H167" s="579">
        <v>-10.5</v>
      </c>
      <c r="I167" s="579">
        <v>-10.7</v>
      </c>
      <c r="J167" s="579">
        <v>-10.8</v>
      </c>
      <c r="K167" s="579">
        <v>-11.1</v>
      </c>
      <c r="L167" s="579">
        <v>-11.4</v>
      </c>
      <c r="M167" s="579">
        <v>-11.8</v>
      </c>
      <c r="N167" s="579">
        <v>-11.8</v>
      </c>
      <c r="O167" s="579">
        <v>-12</v>
      </c>
      <c r="P167" s="579">
        <v>-12.1</v>
      </c>
      <c r="Q167" s="579">
        <v>-12.3</v>
      </c>
      <c r="R167" s="201"/>
    </row>
    <row r="168" spans="2:18" ht="15" customHeight="1" x14ac:dyDescent="0.25">
      <c r="B168" s="637"/>
      <c r="C168" s="136" t="s">
        <v>466</v>
      </c>
      <c r="D168" s="579">
        <v>-6.6</v>
      </c>
      <c r="E168" s="579">
        <v>-8.1999999999999993</v>
      </c>
      <c r="F168" s="579">
        <v>-9.8000000000000007</v>
      </c>
      <c r="G168" s="579">
        <v>-10.9</v>
      </c>
      <c r="H168" s="579">
        <v>-11.3</v>
      </c>
      <c r="I168" s="579">
        <v>-11.4</v>
      </c>
      <c r="J168" s="579">
        <v>-11.5</v>
      </c>
      <c r="K168" s="579">
        <v>-11.6</v>
      </c>
      <c r="L168" s="579">
        <v>-11.7</v>
      </c>
      <c r="M168" s="579">
        <v>-11.9</v>
      </c>
      <c r="N168" s="579">
        <v>-12.1</v>
      </c>
      <c r="O168" s="579">
        <v>-12.3</v>
      </c>
      <c r="P168" s="579">
        <v>-12.5</v>
      </c>
      <c r="Q168" s="579">
        <v>-12.7</v>
      </c>
      <c r="R168" s="201"/>
    </row>
    <row r="169" spans="2:18" s="313" customFormat="1" ht="15" hidden="1" customHeight="1" x14ac:dyDescent="0.25">
      <c r="C169" s="249" t="s">
        <v>197</v>
      </c>
      <c r="D169" s="197">
        <f t="shared" ref="D169:Q169" si="9">SUM(D156:D168)</f>
        <v>-0.80000000000000693</v>
      </c>
      <c r="E169" s="198">
        <f t="shared" si="9"/>
        <v>-16.099999999999994</v>
      </c>
      <c r="F169" s="199">
        <f>SUM(F156:F168)</f>
        <v>-29.7</v>
      </c>
      <c r="G169" s="199">
        <f>SUM(G156:G168)</f>
        <v>-38.300000000000011</v>
      </c>
      <c r="H169" s="199">
        <f t="shared" si="9"/>
        <v>-36.799999999999997</v>
      </c>
      <c r="I169" s="199">
        <f t="shared" si="9"/>
        <v>-59.800000000000004</v>
      </c>
      <c r="J169" s="199">
        <f t="shared" si="9"/>
        <v>-74.900000000000006</v>
      </c>
      <c r="K169" s="199">
        <f t="shared" si="9"/>
        <v>-83.199999999999989</v>
      </c>
      <c r="L169" s="199">
        <f t="shared" si="9"/>
        <v>-84.600000000000009</v>
      </c>
      <c r="M169" s="199">
        <f t="shared" si="9"/>
        <v>-81.40000000000002</v>
      </c>
      <c r="N169" s="199">
        <f t="shared" si="9"/>
        <v>-92.399999999999991</v>
      </c>
      <c r="O169" s="199"/>
      <c r="P169" s="199">
        <f t="shared" si="9"/>
        <v>-106</v>
      </c>
      <c r="Q169" s="199">
        <f t="shared" si="9"/>
        <v>-107</v>
      </c>
      <c r="R169" s="200"/>
    </row>
    <row r="170" spans="2:18" ht="15" customHeight="1" x14ac:dyDescent="0.25">
      <c r="C170" s="92"/>
      <c r="D170" s="132"/>
      <c r="E170" s="132"/>
      <c r="F170" s="143"/>
      <c r="G170" s="143"/>
      <c r="H170" s="143"/>
      <c r="I170" s="143"/>
      <c r="J170" s="143"/>
      <c r="K170" s="143"/>
      <c r="L170" s="143"/>
      <c r="M170" s="143"/>
      <c r="N170" s="143"/>
      <c r="O170" s="143"/>
      <c r="P170" s="143"/>
      <c r="Q170" s="143"/>
    </row>
    <row r="171" spans="2:18" ht="15" customHeight="1" x14ac:dyDescent="0.25">
      <c r="C171" s="93" t="s">
        <v>257</v>
      </c>
      <c r="R171" s="153"/>
    </row>
    <row r="172" spans="2:18" ht="15" customHeight="1" x14ac:dyDescent="0.25">
      <c r="B172" s="635" t="s">
        <v>271</v>
      </c>
      <c r="C172" s="136" t="s">
        <v>467</v>
      </c>
      <c r="D172" s="579">
        <v>-4.9000000000000004</v>
      </c>
      <c r="E172" s="579">
        <v>-5.2</v>
      </c>
      <c r="F172" s="579">
        <v>-5.7</v>
      </c>
      <c r="G172" s="579">
        <v>-5.4</v>
      </c>
      <c r="H172" s="579">
        <v>-4.8</v>
      </c>
      <c r="I172" s="579">
        <v>-3.7</v>
      </c>
      <c r="J172" s="579">
        <v>-3.7</v>
      </c>
      <c r="K172" s="579">
        <v>-3.3</v>
      </c>
      <c r="L172" s="579">
        <v>-3.7</v>
      </c>
      <c r="M172" s="579">
        <v>-2.4</v>
      </c>
      <c r="N172" s="579">
        <v>-3.2</v>
      </c>
      <c r="O172" s="579">
        <v>-2.8</v>
      </c>
      <c r="P172" s="579">
        <v>-3.1</v>
      </c>
      <c r="Q172" s="579">
        <v>-2.9</v>
      </c>
      <c r="R172" s="201"/>
    </row>
    <row r="173" spans="2:18" ht="15" customHeight="1" x14ac:dyDescent="0.25">
      <c r="B173" s="636"/>
      <c r="C173" s="136" t="s">
        <v>198</v>
      </c>
      <c r="D173" s="579">
        <v>-4.9000000000000004</v>
      </c>
      <c r="E173" s="579">
        <v>-5.6</v>
      </c>
      <c r="F173" s="579">
        <v>-5.5</v>
      </c>
      <c r="G173" s="579">
        <v>-3.9</v>
      </c>
      <c r="H173" s="579">
        <v>-3.7</v>
      </c>
      <c r="I173" s="579">
        <v>-3.4</v>
      </c>
      <c r="J173" s="579">
        <v>-3.7</v>
      </c>
      <c r="K173" s="579">
        <v>-3.3</v>
      </c>
      <c r="L173" s="579">
        <v>-3.7</v>
      </c>
      <c r="M173" s="579">
        <v>-2.4</v>
      </c>
      <c r="N173" s="579">
        <v>-3.2</v>
      </c>
      <c r="O173" s="579">
        <v>-2.8</v>
      </c>
      <c r="P173" s="579">
        <v>-3.1</v>
      </c>
      <c r="Q173" s="579">
        <v>-3.1</v>
      </c>
      <c r="R173" s="201"/>
    </row>
    <row r="174" spans="2:18" ht="15" customHeight="1" x14ac:dyDescent="0.25">
      <c r="B174" s="636"/>
      <c r="C174" s="136" t="s">
        <v>199</v>
      </c>
      <c r="D174" s="579">
        <v>-4.2</v>
      </c>
      <c r="E174" s="579">
        <v>-4.4000000000000004</v>
      </c>
      <c r="F174" s="579">
        <v>-2.2999999999999998</v>
      </c>
      <c r="G174" s="579">
        <v>-3.1</v>
      </c>
      <c r="H174" s="579">
        <v>-3.1</v>
      </c>
      <c r="I174" s="579">
        <v>-3.2</v>
      </c>
      <c r="J174" s="579">
        <v>-3.5</v>
      </c>
      <c r="K174" s="579">
        <v>-3.3</v>
      </c>
      <c r="L174" s="579">
        <v>-3.6</v>
      </c>
      <c r="M174" s="579">
        <v>-2.2999999999999998</v>
      </c>
      <c r="N174" s="579">
        <v>-3.2</v>
      </c>
      <c r="O174" s="579">
        <v>-2.7</v>
      </c>
      <c r="P174" s="579">
        <v>-3</v>
      </c>
      <c r="Q174" s="579">
        <v>-3.4</v>
      </c>
      <c r="R174" s="201"/>
    </row>
    <row r="175" spans="2:18" ht="15" customHeight="1" x14ac:dyDescent="0.25">
      <c r="B175" s="636"/>
      <c r="C175" s="136" t="s">
        <v>200</v>
      </c>
      <c r="D175" s="579">
        <v>1</v>
      </c>
      <c r="E175" s="579">
        <v>0.7</v>
      </c>
      <c r="F175" s="579">
        <v>-1.9</v>
      </c>
      <c r="G175" s="579">
        <v>-2.9</v>
      </c>
      <c r="H175" s="579">
        <v>-0.1</v>
      </c>
      <c r="I175" s="579">
        <v>-2.6</v>
      </c>
      <c r="J175" s="579">
        <v>-3</v>
      </c>
      <c r="K175" s="579">
        <v>-3.2</v>
      </c>
      <c r="L175" s="579">
        <v>-3.5</v>
      </c>
      <c r="M175" s="579">
        <v>-3.5</v>
      </c>
      <c r="N175" s="579">
        <v>-4.2</v>
      </c>
      <c r="O175" s="579">
        <v>-4.3</v>
      </c>
      <c r="P175" s="579">
        <v>-4</v>
      </c>
      <c r="Q175" s="579">
        <v>-3.8</v>
      </c>
      <c r="R175" s="201"/>
    </row>
    <row r="176" spans="2:18" ht="15" customHeight="1" x14ac:dyDescent="0.25">
      <c r="B176" s="636"/>
      <c r="C176" s="136" t="s">
        <v>464</v>
      </c>
      <c r="D176" s="579">
        <v>-1.6</v>
      </c>
      <c r="E176" s="579">
        <v>-0.2</v>
      </c>
      <c r="F176" s="579">
        <v>0.6</v>
      </c>
      <c r="G176" s="579">
        <v>1.4</v>
      </c>
      <c r="H176" s="579">
        <v>2.2999999999999998</v>
      </c>
      <c r="I176" s="579">
        <v>-0.7</v>
      </c>
      <c r="J176" s="579">
        <v>-1</v>
      </c>
      <c r="K176" s="579">
        <v>-3.4</v>
      </c>
      <c r="L176" s="579">
        <v>-3.6</v>
      </c>
      <c r="M176" s="579">
        <v>-3.5</v>
      </c>
      <c r="N176" s="579">
        <v>-4.2</v>
      </c>
      <c r="O176" s="579">
        <v>-4.8</v>
      </c>
      <c r="P176" s="579">
        <v>-4.5</v>
      </c>
      <c r="Q176" s="579">
        <v>-4.3</v>
      </c>
      <c r="R176" s="201"/>
    </row>
    <row r="177" spans="2:18" ht="15" customHeight="1" x14ac:dyDescent="0.25">
      <c r="B177" s="636"/>
      <c r="C177" s="136" t="s">
        <v>468</v>
      </c>
      <c r="D177" s="579">
        <v>-0.6</v>
      </c>
      <c r="E177" s="579">
        <v>-0.3</v>
      </c>
      <c r="F177" s="579">
        <v>0.4</v>
      </c>
      <c r="G177" s="579">
        <v>1.1000000000000001</v>
      </c>
      <c r="H177" s="579">
        <v>1.8</v>
      </c>
      <c r="I177" s="579">
        <v>1.3</v>
      </c>
      <c r="J177" s="579">
        <v>-1.7</v>
      </c>
      <c r="K177" s="579">
        <v>-3.8</v>
      </c>
      <c r="L177" s="579">
        <v>-3.5</v>
      </c>
      <c r="M177" s="579">
        <v>-3.5</v>
      </c>
      <c r="N177" s="579">
        <v>-4.2</v>
      </c>
      <c r="O177" s="579">
        <v>-4.5999999999999996</v>
      </c>
      <c r="P177" s="579">
        <v>-4.9000000000000004</v>
      </c>
      <c r="Q177" s="579">
        <v>-4.2</v>
      </c>
      <c r="R177" s="201"/>
    </row>
    <row r="178" spans="2:18" ht="15" customHeight="1" x14ac:dyDescent="0.25">
      <c r="B178" s="636"/>
      <c r="C178" s="136" t="s">
        <v>449</v>
      </c>
      <c r="D178" s="579">
        <v>8.3000000000000007</v>
      </c>
      <c r="E178" s="579">
        <v>7.5</v>
      </c>
      <c r="F178" s="579">
        <v>6.5</v>
      </c>
      <c r="G178" s="579">
        <v>5.8</v>
      </c>
      <c r="H178" s="579">
        <v>5.3</v>
      </c>
      <c r="I178" s="579">
        <v>1.5</v>
      </c>
      <c r="J178" s="579">
        <v>-1.2</v>
      </c>
      <c r="K178" s="579">
        <v>-3.2</v>
      </c>
      <c r="L178" s="579">
        <v>-3.1</v>
      </c>
      <c r="M178" s="579">
        <v>-3.3</v>
      </c>
      <c r="N178" s="579">
        <v>-4</v>
      </c>
      <c r="O178" s="579">
        <v>-4.5</v>
      </c>
      <c r="P178" s="579">
        <v>-4.7</v>
      </c>
      <c r="Q178" s="579">
        <v>-4</v>
      </c>
      <c r="R178" s="201"/>
    </row>
    <row r="179" spans="2:18" ht="15" customHeight="1" x14ac:dyDescent="0.25">
      <c r="B179" s="636"/>
      <c r="C179" s="136" t="s">
        <v>450</v>
      </c>
      <c r="D179" s="579">
        <v>10.4</v>
      </c>
      <c r="E179" s="579">
        <v>8.5</v>
      </c>
      <c r="F179" s="579">
        <v>6.5</v>
      </c>
      <c r="G179" s="579">
        <v>4.5999999999999996</v>
      </c>
      <c r="H179" s="579">
        <v>2.6</v>
      </c>
      <c r="I179" s="579">
        <v>-0.4</v>
      </c>
      <c r="J179" s="579">
        <v>-1.6</v>
      </c>
      <c r="K179" s="579">
        <v>-1.7</v>
      </c>
      <c r="L179" s="579">
        <v>-1.9</v>
      </c>
      <c r="M179" s="579">
        <v>-2.5</v>
      </c>
      <c r="N179" s="579">
        <v>-3.1</v>
      </c>
      <c r="O179" s="579">
        <v>-3.9</v>
      </c>
      <c r="P179" s="579">
        <v>-4.2</v>
      </c>
      <c r="Q179" s="579">
        <v>-4.0999999999999996</v>
      </c>
      <c r="R179" s="201"/>
    </row>
    <row r="180" spans="2:18" ht="15" customHeight="1" x14ac:dyDescent="0.25">
      <c r="B180" s="636"/>
      <c r="C180" s="136" t="s">
        <v>451</v>
      </c>
      <c r="D180" s="579">
        <v>10.4</v>
      </c>
      <c r="E180" s="579">
        <v>8</v>
      </c>
      <c r="F180" s="579">
        <v>5.6</v>
      </c>
      <c r="G180" s="579">
        <v>4.4000000000000004</v>
      </c>
      <c r="H180" s="579">
        <v>2.6</v>
      </c>
      <c r="I180" s="579">
        <v>0.7</v>
      </c>
      <c r="J180" s="579">
        <v>-0.7</v>
      </c>
      <c r="K180" s="579">
        <v>-1.4</v>
      </c>
      <c r="L180" s="579">
        <v>-1.9</v>
      </c>
      <c r="M180" s="579">
        <v>-2.5</v>
      </c>
      <c r="N180" s="579">
        <v>-3.1</v>
      </c>
      <c r="O180" s="579">
        <v>-3.4</v>
      </c>
      <c r="P180" s="579">
        <v>-3.8</v>
      </c>
      <c r="Q180" s="579">
        <v>-4.3</v>
      </c>
      <c r="R180" s="201"/>
    </row>
    <row r="181" spans="2:18" ht="15" customHeight="1" x14ac:dyDescent="0.25">
      <c r="B181" s="636"/>
      <c r="C181" s="136" t="s">
        <v>452</v>
      </c>
      <c r="D181" s="579">
        <v>7.1</v>
      </c>
      <c r="E181" s="579">
        <v>4.9000000000000004</v>
      </c>
      <c r="F181" s="579">
        <v>3.2</v>
      </c>
      <c r="G181" s="579">
        <v>1.6</v>
      </c>
      <c r="H181" s="579">
        <v>0.4</v>
      </c>
      <c r="I181" s="579">
        <v>-1.1000000000000001</v>
      </c>
      <c r="J181" s="579">
        <v>-1.7</v>
      </c>
      <c r="K181" s="579">
        <v>-2.7</v>
      </c>
      <c r="L181" s="579">
        <v>-2.9</v>
      </c>
      <c r="M181" s="579">
        <v>-3.5</v>
      </c>
      <c r="N181" s="579">
        <v>-3.8</v>
      </c>
      <c r="O181" s="579">
        <v>-3.9</v>
      </c>
      <c r="P181" s="579">
        <v>-4.5999999999999996</v>
      </c>
      <c r="Q181" s="579">
        <v>-5.2</v>
      </c>
      <c r="R181" s="201"/>
    </row>
    <row r="182" spans="2:18" ht="15" customHeight="1" x14ac:dyDescent="0.25">
      <c r="B182" s="636"/>
      <c r="C182" s="136" t="s">
        <v>469</v>
      </c>
      <c r="D182" s="579">
        <v>3.2</v>
      </c>
      <c r="E182" s="579">
        <v>1.6</v>
      </c>
      <c r="F182" s="579">
        <v>0.1</v>
      </c>
      <c r="G182" s="579">
        <v>-1.3</v>
      </c>
      <c r="H182" s="579">
        <v>-2.5</v>
      </c>
      <c r="I182" s="579">
        <v>-3.4</v>
      </c>
      <c r="J182" s="579">
        <v>-3.8</v>
      </c>
      <c r="K182" s="579">
        <v>-4.5</v>
      </c>
      <c r="L182" s="579">
        <v>-4.4000000000000004</v>
      </c>
      <c r="M182" s="579">
        <v>-4.7</v>
      </c>
      <c r="N182" s="579">
        <v>-4.8</v>
      </c>
      <c r="O182" s="579">
        <v>-5.9</v>
      </c>
      <c r="P182" s="579">
        <v>-6.8</v>
      </c>
      <c r="Q182" s="579">
        <v>-7.5</v>
      </c>
      <c r="R182" s="201"/>
    </row>
    <row r="183" spans="2:18" ht="15" customHeight="1" x14ac:dyDescent="0.25">
      <c r="B183" s="636"/>
      <c r="C183" s="136" t="s">
        <v>465</v>
      </c>
      <c r="D183" s="579">
        <v>0.8</v>
      </c>
      <c r="E183" s="579">
        <v>-0.7</v>
      </c>
      <c r="F183" s="579">
        <v>-2.2999999999999998</v>
      </c>
      <c r="G183" s="579">
        <v>-2.8</v>
      </c>
      <c r="H183" s="579">
        <v>-3.8</v>
      </c>
      <c r="I183" s="579">
        <v>-4.2</v>
      </c>
      <c r="J183" s="579">
        <v>-4.5</v>
      </c>
      <c r="K183" s="579">
        <v>-5.0999999999999996</v>
      </c>
      <c r="L183" s="579">
        <v>-4.8</v>
      </c>
      <c r="M183" s="579">
        <v>-5</v>
      </c>
      <c r="N183" s="579">
        <v>-7</v>
      </c>
      <c r="O183" s="579">
        <v>-8.3000000000000007</v>
      </c>
      <c r="P183" s="579">
        <v>-9.1999999999999993</v>
      </c>
      <c r="Q183" s="579">
        <v>-9.9</v>
      </c>
      <c r="R183" s="201"/>
    </row>
    <row r="184" spans="2:18" ht="15" customHeight="1" x14ac:dyDescent="0.25">
      <c r="B184" s="637"/>
      <c r="C184" s="136" t="s">
        <v>466</v>
      </c>
      <c r="D184" s="579">
        <v>-10.6</v>
      </c>
      <c r="E184" s="579">
        <v>-11.7</v>
      </c>
      <c r="F184" s="579">
        <v>-12.7</v>
      </c>
      <c r="G184" s="579">
        <v>-13.5</v>
      </c>
      <c r="H184" s="579">
        <v>-13.8</v>
      </c>
      <c r="I184" s="579">
        <v>-13.9</v>
      </c>
      <c r="J184" s="579">
        <v>-13.9</v>
      </c>
      <c r="K184" s="579">
        <v>-14.1</v>
      </c>
      <c r="L184" s="579">
        <v>-14.2</v>
      </c>
      <c r="M184" s="579">
        <v>-14.4</v>
      </c>
      <c r="N184" s="579">
        <v>-14.7</v>
      </c>
      <c r="O184" s="579">
        <v>-14.9</v>
      </c>
      <c r="P184" s="579">
        <v>-15.1</v>
      </c>
      <c r="Q184" s="579">
        <v>-15.2</v>
      </c>
      <c r="R184" s="201"/>
    </row>
    <row r="185" spans="2:18" s="313" customFormat="1" ht="15" hidden="1" customHeight="1" x14ac:dyDescent="0.25">
      <c r="C185" s="249" t="s">
        <v>197</v>
      </c>
      <c r="D185" s="197">
        <f t="shared" ref="D185:R185" si="10">SUM(D172:D184)</f>
        <v>14.4</v>
      </c>
      <c r="E185" s="198">
        <f t="shared" si="10"/>
        <v>3.0999999999999996</v>
      </c>
      <c r="F185" s="199">
        <f>SUM(F172:F184)</f>
        <v>-7.5</v>
      </c>
      <c r="G185" s="199">
        <f>SUM(G172:G184)</f>
        <v>-14</v>
      </c>
      <c r="H185" s="199">
        <f t="shared" si="10"/>
        <v>-16.8</v>
      </c>
      <c r="I185" s="199">
        <f t="shared" si="10"/>
        <v>-33.1</v>
      </c>
      <c r="J185" s="199">
        <f t="shared" si="10"/>
        <v>-44</v>
      </c>
      <c r="K185" s="199">
        <f t="shared" si="10"/>
        <v>-53</v>
      </c>
      <c r="L185" s="199">
        <f t="shared" si="10"/>
        <v>-54.8</v>
      </c>
      <c r="M185" s="199">
        <f t="shared" si="10"/>
        <v>-53.5</v>
      </c>
      <c r="N185" s="199">
        <f t="shared" si="10"/>
        <v>-62.699999999999989</v>
      </c>
      <c r="O185" s="199"/>
      <c r="P185" s="199">
        <f t="shared" si="10"/>
        <v>-70.999999999999986</v>
      </c>
      <c r="Q185" s="199">
        <f t="shared" si="10"/>
        <v>-71.899999999999991</v>
      </c>
      <c r="R185" s="200">
        <f t="shared" si="10"/>
        <v>0</v>
      </c>
    </row>
    <row r="186" spans="2:18" ht="15" customHeight="1" x14ac:dyDescent="0.25">
      <c r="C186" s="92"/>
      <c r="D186" s="132"/>
      <c r="E186" s="132"/>
      <c r="F186" s="143"/>
      <c r="G186" s="143"/>
      <c r="H186" s="143"/>
      <c r="I186" s="143"/>
      <c r="J186" s="143"/>
      <c r="K186" s="143"/>
      <c r="L186" s="143"/>
      <c r="M186" s="143"/>
      <c r="N186" s="143"/>
      <c r="O186" s="143"/>
      <c r="P186" s="143"/>
      <c r="Q186" s="143"/>
    </row>
  </sheetData>
  <sheetProtection formatCells="0" formatColumns="0" formatRows="0" insertColumns="0" insertRows="0"/>
  <mergeCells count="12">
    <mergeCell ref="B172:B184"/>
    <mergeCell ref="D7:R7"/>
    <mergeCell ref="B10:B22"/>
    <mergeCell ref="B26:B38"/>
    <mergeCell ref="B42:B54"/>
    <mergeCell ref="B58:B70"/>
    <mergeCell ref="B74:B86"/>
    <mergeCell ref="B92:B104"/>
    <mergeCell ref="B108:B120"/>
    <mergeCell ref="B124:B136"/>
    <mergeCell ref="B140:B152"/>
    <mergeCell ref="B156:B168"/>
  </mergeCells>
  <dataValidations count="1">
    <dataValidation type="custom" allowBlank="1" showErrorMessage="1" errorTitle="Data entry error:" error="Please enter a numeric value or leave blank!" sqref="D89 D140:Q152 D58:Q70 D92:Q104 D10:Q22 D26:Q38 D42:Q54 D74:Q86 D156:Q168 D124:Q136 D108:Q120 D172:Q184">
      <formula1>OR(ISNUMBER(D10),ISBLANK(D10))</formula1>
    </dataValidation>
  </dataValidations>
  <pageMargins left="0.7" right="0.7" top="0.75" bottom="0.75" header="0.3" footer="0.3"/>
  <pageSetup scale="38" fitToHeight="2" orientation="portrait" r:id="rId1"/>
  <headerFooter>
    <oddFooter>&amp;LPrinted: &amp;D&amp;R&amp;P</oddFooter>
  </headerFooter>
  <rowBreaks count="1" manualBreakCount="1">
    <brk id="106" max="1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Q27"/>
  <sheetViews>
    <sheetView showGridLines="0" zoomScale="80" zoomScaleNormal="80" workbookViewId="0"/>
  </sheetViews>
  <sheetFormatPr defaultRowHeight="15" customHeight="1" x14ac:dyDescent="0.25"/>
  <cols>
    <col min="1" max="1" width="1.5703125" customWidth="1"/>
    <col min="2" max="2" width="9.140625" style="4"/>
    <col min="3" max="13" width="11.5703125" style="4" customWidth="1"/>
    <col min="14" max="15" width="11.5703125" customWidth="1"/>
    <col min="16" max="16" width="13" hidden="1" customWidth="1"/>
    <col min="17" max="17" width="2.140625" customWidth="1"/>
  </cols>
  <sheetData>
    <row r="1" spans="1:17" ht="15.75" customHeight="1" x14ac:dyDescent="0.25">
      <c r="A1" s="5" t="str">
        <f>TemplateName</f>
        <v>CCAR 2014 Market Shocks: Severely Adverse Scenario</v>
      </c>
      <c r="B1" s="5"/>
      <c r="I1" s="9"/>
      <c r="N1" s="333"/>
      <c r="O1" s="333"/>
      <c r="P1" s="333"/>
      <c r="Q1" s="333"/>
    </row>
    <row r="2" spans="1:17" ht="15.75" customHeight="1" x14ac:dyDescent="0.25">
      <c r="A2" s="20" t="s">
        <v>284</v>
      </c>
      <c r="N2" s="333"/>
      <c r="O2" s="333"/>
      <c r="P2" s="333"/>
      <c r="Q2" s="333"/>
    </row>
    <row r="3" spans="1:17" ht="15.75" customHeight="1" x14ac:dyDescent="0.25">
      <c r="A3" s="20"/>
    </row>
    <row r="4" spans="1:17" ht="15.75" customHeight="1" x14ac:dyDescent="0.25">
      <c r="A4" s="20"/>
    </row>
    <row r="5" spans="1:17" ht="18.75" customHeight="1" x14ac:dyDescent="0.3">
      <c r="B5" s="21" t="s">
        <v>743</v>
      </c>
    </row>
    <row r="6" spans="1:17" ht="15" customHeight="1" x14ac:dyDescent="0.25">
      <c r="C6" s="638" t="s">
        <v>263</v>
      </c>
      <c r="D6" s="639"/>
      <c r="E6" s="639"/>
      <c r="F6" s="639"/>
      <c r="G6" s="639"/>
      <c r="H6" s="639"/>
      <c r="I6" s="639"/>
      <c r="J6" s="639"/>
      <c r="K6" s="639"/>
      <c r="L6" s="639"/>
      <c r="M6" s="639"/>
      <c r="N6" s="639"/>
      <c r="O6" s="639"/>
      <c r="P6" s="641"/>
      <c r="Q6" s="581"/>
    </row>
    <row r="7" spans="1:17" ht="15" customHeight="1" x14ac:dyDescent="0.25">
      <c r="B7" s="94" t="s">
        <v>0</v>
      </c>
      <c r="C7" s="136" t="s">
        <v>467</v>
      </c>
      <c r="D7" s="136" t="s">
        <v>198</v>
      </c>
      <c r="E7" s="136" t="s">
        <v>199</v>
      </c>
      <c r="F7" s="136" t="s">
        <v>200</v>
      </c>
      <c r="G7" s="136" t="s">
        <v>464</v>
      </c>
      <c r="H7" s="136" t="s">
        <v>468</v>
      </c>
      <c r="I7" s="136" t="s">
        <v>449</v>
      </c>
      <c r="J7" s="136" t="s">
        <v>450</v>
      </c>
      <c r="K7" s="136" t="s">
        <v>451</v>
      </c>
      <c r="L7" s="136" t="s">
        <v>452</v>
      </c>
      <c r="M7" s="136" t="s">
        <v>469</v>
      </c>
      <c r="N7" s="136" t="s">
        <v>465</v>
      </c>
      <c r="O7" s="136" t="s">
        <v>466</v>
      </c>
      <c r="P7" s="245" t="s">
        <v>197</v>
      </c>
    </row>
    <row r="8" spans="1:17" ht="15" customHeight="1" x14ac:dyDescent="0.25">
      <c r="B8" s="95" t="s">
        <v>6</v>
      </c>
      <c r="C8" s="579">
        <v>40</v>
      </c>
      <c r="D8" s="579">
        <v>60</v>
      </c>
      <c r="E8" s="579">
        <v>80</v>
      </c>
      <c r="F8" s="579">
        <v>95</v>
      </c>
      <c r="G8" s="579">
        <v>105</v>
      </c>
      <c r="H8" s="579">
        <v>110</v>
      </c>
      <c r="I8" s="579">
        <v>120</v>
      </c>
      <c r="J8" s="579">
        <v>130</v>
      </c>
      <c r="K8" s="579">
        <v>145</v>
      </c>
      <c r="L8" s="579">
        <v>160</v>
      </c>
      <c r="M8" s="579">
        <v>145</v>
      </c>
      <c r="N8" s="579">
        <v>130</v>
      </c>
      <c r="O8" s="579">
        <v>120</v>
      </c>
      <c r="P8" s="204">
        <f t="shared" ref="P8:P13" si="0">SUM(C8:O8)</f>
        <v>1440</v>
      </c>
    </row>
    <row r="9" spans="1:17" ht="15" customHeight="1" x14ac:dyDescent="0.25">
      <c r="B9" s="96" t="s">
        <v>12</v>
      </c>
      <c r="C9" s="579">
        <v>45</v>
      </c>
      <c r="D9" s="579">
        <v>70</v>
      </c>
      <c r="E9" s="579">
        <v>90</v>
      </c>
      <c r="F9" s="579">
        <v>110</v>
      </c>
      <c r="G9" s="579">
        <v>120</v>
      </c>
      <c r="H9" s="579">
        <v>125</v>
      </c>
      <c r="I9" s="579">
        <v>135</v>
      </c>
      <c r="J9" s="579">
        <v>145</v>
      </c>
      <c r="K9" s="579">
        <v>160</v>
      </c>
      <c r="L9" s="579">
        <v>180</v>
      </c>
      <c r="M9" s="579">
        <v>160</v>
      </c>
      <c r="N9" s="579">
        <v>145</v>
      </c>
      <c r="O9" s="579">
        <v>135</v>
      </c>
      <c r="P9" s="204">
        <f t="shared" si="0"/>
        <v>1620</v>
      </c>
    </row>
    <row r="10" spans="1:17" ht="15" customHeight="1" x14ac:dyDescent="0.25">
      <c r="B10" s="96" t="s">
        <v>147</v>
      </c>
      <c r="C10" s="579">
        <v>45</v>
      </c>
      <c r="D10" s="579">
        <v>65</v>
      </c>
      <c r="E10" s="579">
        <v>90</v>
      </c>
      <c r="F10" s="579">
        <v>105</v>
      </c>
      <c r="G10" s="579">
        <v>115</v>
      </c>
      <c r="H10" s="579">
        <v>125</v>
      </c>
      <c r="I10" s="579">
        <v>135</v>
      </c>
      <c r="J10" s="579">
        <v>145</v>
      </c>
      <c r="K10" s="579">
        <v>160</v>
      </c>
      <c r="L10" s="579">
        <v>180</v>
      </c>
      <c r="M10" s="579">
        <v>145</v>
      </c>
      <c r="N10" s="579">
        <v>145</v>
      </c>
      <c r="O10" s="579">
        <v>135</v>
      </c>
      <c r="P10" s="204">
        <f t="shared" si="0"/>
        <v>1590</v>
      </c>
    </row>
    <row r="11" spans="1:17" ht="15" customHeight="1" x14ac:dyDescent="0.25">
      <c r="B11" s="96" t="s">
        <v>82</v>
      </c>
      <c r="C11" s="579">
        <v>20</v>
      </c>
      <c r="D11" s="579">
        <v>30</v>
      </c>
      <c r="E11" s="579">
        <v>40</v>
      </c>
      <c r="F11" s="579">
        <v>50</v>
      </c>
      <c r="G11" s="579">
        <v>55</v>
      </c>
      <c r="H11" s="579">
        <v>60</v>
      </c>
      <c r="I11" s="579">
        <v>65</v>
      </c>
      <c r="J11" s="579">
        <v>70</v>
      </c>
      <c r="K11" s="579">
        <v>75</v>
      </c>
      <c r="L11" s="579">
        <v>80</v>
      </c>
      <c r="M11" s="579">
        <v>75</v>
      </c>
      <c r="N11" s="579">
        <v>70</v>
      </c>
      <c r="O11" s="579">
        <v>60</v>
      </c>
      <c r="P11" s="204">
        <f t="shared" si="0"/>
        <v>750</v>
      </c>
    </row>
    <row r="12" spans="1:17" ht="15" customHeight="1" x14ac:dyDescent="0.25">
      <c r="B12" s="96" t="s">
        <v>101</v>
      </c>
      <c r="C12" s="579">
        <v>50</v>
      </c>
      <c r="D12" s="579">
        <v>75</v>
      </c>
      <c r="E12" s="579">
        <v>100</v>
      </c>
      <c r="F12" s="579">
        <v>120</v>
      </c>
      <c r="G12" s="579">
        <v>130</v>
      </c>
      <c r="H12" s="579">
        <v>140</v>
      </c>
      <c r="I12" s="579">
        <v>150</v>
      </c>
      <c r="J12" s="579">
        <v>160</v>
      </c>
      <c r="K12" s="579">
        <v>180</v>
      </c>
      <c r="L12" s="579">
        <v>200</v>
      </c>
      <c r="M12" s="579">
        <v>180</v>
      </c>
      <c r="N12" s="579">
        <v>160</v>
      </c>
      <c r="O12" s="579">
        <v>150</v>
      </c>
      <c r="P12" s="204">
        <f t="shared" si="0"/>
        <v>1795</v>
      </c>
    </row>
    <row r="13" spans="1:17" ht="15" customHeight="1" x14ac:dyDescent="0.25">
      <c r="B13" s="97" t="s">
        <v>273</v>
      </c>
      <c r="C13" s="579">
        <v>45</v>
      </c>
      <c r="D13" s="579">
        <v>70</v>
      </c>
      <c r="E13" s="579">
        <v>90</v>
      </c>
      <c r="F13" s="579">
        <v>110</v>
      </c>
      <c r="G13" s="579">
        <v>120</v>
      </c>
      <c r="H13" s="579">
        <v>125</v>
      </c>
      <c r="I13" s="579">
        <v>135</v>
      </c>
      <c r="J13" s="579">
        <v>145</v>
      </c>
      <c r="K13" s="579">
        <v>160</v>
      </c>
      <c r="L13" s="579">
        <v>180</v>
      </c>
      <c r="M13" s="579">
        <v>160</v>
      </c>
      <c r="N13" s="579">
        <v>145</v>
      </c>
      <c r="O13" s="579">
        <v>135</v>
      </c>
      <c r="P13" s="204">
        <f t="shared" si="0"/>
        <v>1620</v>
      </c>
    </row>
    <row r="14" spans="1:17" s="2" customFormat="1" ht="15" hidden="1" customHeight="1" x14ac:dyDescent="0.25">
      <c r="B14" s="251" t="s">
        <v>197</v>
      </c>
      <c r="C14" s="202">
        <f t="shared" ref="C14:P14" si="1">SUM(C8:C13)</f>
        <v>245</v>
      </c>
      <c r="D14" s="203">
        <f t="shared" ref="D14:I14" si="2">SUM(D8:D13)</f>
        <v>370</v>
      </c>
      <c r="E14" s="203">
        <f t="shared" si="2"/>
        <v>490</v>
      </c>
      <c r="F14" s="203">
        <f t="shared" si="2"/>
        <v>590</v>
      </c>
      <c r="G14" s="203">
        <f t="shared" si="2"/>
        <v>645</v>
      </c>
      <c r="H14" s="203">
        <f t="shared" si="2"/>
        <v>685</v>
      </c>
      <c r="I14" s="203">
        <f t="shared" si="2"/>
        <v>740</v>
      </c>
      <c r="J14" s="203">
        <f t="shared" si="1"/>
        <v>795</v>
      </c>
      <c r="K14" s="203">
        <f t="shared" si="1"/>
        <v>880</v>
      </c>
      <c r="L14" s="203">
        <f t="shared" si="1"/>
        <v>980</v>
      </c>
      <c r="M14" s="203">
        <f t="shared" si="1"/>
        <v>865</v>
      </c>
      <c r="N14" s="203">
        <f t="shared" si="1"/>
        <v>795</v>
      </c>
      <c r="O14" s="203">
        <f t="shared" si="1"/>
        <v>735</v>
      </c>
      <c r="P14" s="183">
        <f t="shared" si="1"/>
        <v>8815</v>
      </c>
    </row>
    <row r="18" spans="2:17" ht="21" customHeight="1" x14ac:dyDescent="0.35">
      <c r="B18" s="74" t="s">
        <v>741</v>
      </c>
      <c r="C18" s="79"/>
      <c r="D18" s="19"/>
      <c r="E18" s="19"/>
      <c r="F18" s="19"/>
      <c r="G18" s="19"/>
      <c r="H18" s="19"/>
      <c r="I18" s="19"/>
      <c r="J18" s="19"/>
      <c r="K18" s="19"/>
      <c r="L18" s="19"/>
      <c r="M18" s="19"/>
    </row>
    <row r="19" spans="2:17" ht="15" customHeight="1" x14ac:dyDescent="0.25">
      <c r="B19" s="98" t="s">
        <v>742</v>
      </c>
      <c r="C19" s="23"/>
      <c r="D19" s="19"/>
      <c r="E19" s="19"/>
      <c r="F19" s="19"/>
      <c r="G19" s="19"/>
      <c r="H19" s="19"/>
      <c r="I19" s="19"/>
      <c r="J19" s="19"/>
      <c r="K19" s="19"/>
      <c r="L19" s="19"/>
      <c r="M19" s="19"/>
    </row>
    <row r="20" spans="2:17" ht="15" customHeight="1" x14ac:dyDescent="0.25">
      <c r="C20" s="638" t="s">
        <v>263</v>
      </c>
      <c r="D20" s="639"/>
      <c r="E20" s="639"/>
      <c r="F20" s="639"/>
      <c r="G20" s="639"/>
      <c r="H20" s="639"/>
      <c r="I20" s="639"/>
      <c r="J20" s="639"/>
      <c r="K20" s="639"/>
      <c r="L20" s="639"/>
      <c r="M20" s="639"/>
      <c r="N20" s="639"/>
      <c r="O20" s="639"/>
      <c r="P20" s="641"/>
      <c r="Q20" s="581"/>
    </row>
    <row r="21" spans="2:17" ht="15" customHeight="1" x14ac:dyDescent="0.25">
      <c r="B21" s="94" t="s">
        <v>0</v>
      </c>
      <c r="C21" s="136" t="s">
        <v>467</v>
      </c>
      <c r="D21" s="136" t="s">
        <v>198</v>
      </c>
      <c r="E21" s="136" t="s">
        <v>199</v>
      </c>
      <c r="F21" s="136" t="s">
        <v>200</v>
      </c>
      <c r="G21" s="136" t="s">
        <v>464</v>
      </c>
      <c r="H21" s="136" t="s">
        <v>468</v>
      </c>
      <c r="I21" s="136" t="s">
        <v>449</v>
      </c>
      <c r="J21" s="136" t="s">
        <v>450</v>
      </c>
      <c r="K21" s="136" t="s">
        <v>451</v>
      </c>
      <c r="L21" s="136" t="s">
        <v>452</v>
      </c>
      <c r="M21" s="136" t="s">
        <v>469</v>
      </c>
      <c r="N21" s="136" t="s">
        <v>465</v>
      </c>
      <c r="O21" s="136" t="s">
        <v>466</v>
      </c>
      <c r="P21" s="245" t="s">
        <v>197</v>
      </c>
    </row>
    <row r="22" spans="2:17" ht="15" customHeight="1" x14ac:dyDescent="0.25">
      <c r="B22" s="24" t="s">
        <v>6</v>
      </c>
      <c r="C22" s="579">
        <v>-50</v>
      </c>
      <c r="D22" s="579">
        <v>-45</v>
      </c>
      <c r="E22" s="579">
        <v>-40</v>
      </c>
      <c r="F22" s="579">
        <v>-35</v>
      </c>
      <c r="G22" s="579">
        <v>-30</v>
      </c>
      <c r="H22" s="579">
        <v>-20</v>
      </c>
      <c r="I22" s="579">
        <v>-15</v>
      </c>
      <c r="J22" s="579">
        <v>-10</v>
      </c>
      <c r="K22" s="579">
        <v>-5</v>
      </c>
      <c r="L22" s="579">
        <v>0</v>
      </c>
      <c r="M22" s="579">
        <v>0</v>
      </c>
      <c r="N22" s="579">
        <v>0</v>
      </c>
      <c r="O22" s="579">
        <v>0</v>
      </c>
      <c r="P22" s="204">
        <f>SUM(C22:O22)</f>
        <v>-250</v>
      </c>
    </row>
    <row r="23" spans="2:17" ht="15" customHeight="1" x14ac:dyDescent="0.25">
      <c r="B23" s="25" t="s">
        <v>12</v>
      </c>
      <c r="C23" s="579">
        <v>-125</v>
      </c>
      <c r="D23" s="579">
        <v>-120</v>
      </c>
      <c r="E23" s="579">
        <v>-110</v>
      </c>
      <c r="F23" s="579">
        <v>-105</v>
      </c>
      <c r="G23" s="579">
        <v>-100</v>
      </c>
      <c r="H23" s="579">
        <v>-80</v>
      </c>
      <c r="I23" s="579">
        <v>-60</v>
      </c>
      <c r="J23" s="579">
        <v>-40</v>
      </c>
      <c r="K23" s="579">
        <v>-25</v>
      </c>
      <c r="L23" s="579">
        <v>-15</v>
      </c>
      <c r="M23" s="579">
        <v>-10</v>
      </c>
      <c r="N23" s="579">
        <v>-5</v>
      </c>
      <c r="O23" s="579">
        <v>-5</v>
      </c>
      <c r="P23" s="204">
        <f>SUM(C23:O23)</f>
        <v>-800</v>
      </c>
    </row>
    <row r="24" spans="2:17" ht="15" customHeight="1" x14ac:dyDescent="0.25">
      <c r="B24" s="25" t="s">
        <v>147</v>
      </c>
      <c r="C24" s="579">
        <v>-70</v>
      </c>
      <c r="D24" s="579">
        <v>-65</v>
      </c>
      <c r="E24" s="579">
        <v>-60</v>
      </c>
      <c r="F24" s="579">
        <v>-55</v>
      </c>
      <c r="G24" s="579">
        <v>-50</v>
      </c>
      <c r="H24" s="579">
        <v>-40</v>
      </c>
      <c r="I24" s="579">
        <v>-30</v>
      </c>
      <c r="J24" s="579">
        <v>-25</v>
      </c>
      <c r="K24" s="579">
        <v>-20</v>
      </c>
      <c r="L24" s="579">
        <v>-15</v>
      </c>
      <c r="M24" s="579">
        <v>-10</v>
      </c>
      <c r="N24" s="579">
        <v>-5</v>
      </c>
      <c r="O24" s="579">
        <v>-5</v>
      </c>
      <c r="P24" s="204">
        <f>SUM(C24:O24)</f>
        <v>-450</v>
      </c>
    </row>
    <row r="25" spans="2:17" ht="15" customHeight="1" x14ac:dyDescent="0.25">
      <c r="B25" s="25" t="s">
        <v>82</v>
      </c>
      <c r="C25" s="579">
        <v>-60</v>
      </c>
      <c r="D25" s="579">
        <v>-55</v>
      </c>
      <c r="E25" s="579">
        <v>-50</v>
      </c>
      <c r="F25" s="579">
        <v>-45</v>
      </c>
      <c r="G25" s="579">
        <v>-40</v>
      </c>
      <c r="H25" s="579">
        <v>-30</v>
      </c>
      <c r="I25" s="579">
        <v>-25</v>
      </c>
      <c r="J25" s="579">
        <v>-20</v>
      </c>
      <c r="K25" s="579">
        <v>-15</v>
      </c>
      <c r="L25" s="579">
        <v>-10</v>
      </c>
      <c r="M25" s="579">
        <v>-5</v>
      </c>
      <c r="N25" s="579">
        <v>-5</v>
      </c>
      <c r="O25" s="579">
        <v>-5</v>
      </c>
      <c r="P25" s="204">
        <f>SUM(C25:O25)</f>
        <v>-365</v>
      </c>
    </row>
    <row r="26" spans="2:17" ht="15" customHeight="1" x14ac:dyDescent="0.25">
      <c r="B26" s="26" t="s">
        <v>273</v>
      </c>
      <c r="C26" s="579">
        <v>-70</v>
      </c>
      <c r="D26" s="579">
        <v>-65</v>
      </c>
      <c r="E26" s="579">
        <v>-60</v>
      </c>
      <c r="F26" s="579">
        <v>-55</v>
      </c>
      <c r="G26" s="579">
        <v>-50</v>
      </c>
      <c r="H26" s="579">
        <v>-40</v>
      </c>
      <c r="I26" s="579">
        <v>-30</v>
      </c>
      <c r="J26" s="579">
        <v>-25</v>
      </c>
      <c r="K26" s="579">
        <v>-20</v>
      </c>
      <c r="L26" s="579">
        <v>-15</v>
      </c>
      <c r="M26" s="579">
        <v>-10</v>
      </c>
      <c r="N26" s="579">
        <v>-5</v>
      </c>
      <c r="O26" s="579">
        <v>-5</v>
      </c>
      <c r="P26" s="204">
        <f>SUM(C26:O26)</f>
        <v>-450</v>
      </c>
    </row>
    <row r="27" spans="2:17" s="2" customFormat="1" ht="15" hidden="1" customHeight="1" x14ac:dyDescent="0.25">
      <c r="B27" s="251" t="s">
        <v>197</v>
      </c>
      <c r="C27" s="202">
        <f t="shared" ref="C27:P27" si="3">SUM(C22:C26)</f>
        <v>-375</v>
      </c>
      <c r="D27" s="203">
        <f t="shared" ref="D27:I27" si="4">SUM(D22:D26)</f>
        <v>-350</v>
      </c>
      <c r="E27" s="203">
        <f t="shared" si="4"/>
        <v>-320</v>
      </c>
      <c r="F27" s="203">
        <f t="shared" si="4"/>
        <v>-295</v>
      </c>
      <c r="G27" s="203">
        <f t="shared" si="4"/>
        <v>-270</v>
      </c>
      <c r="H27" s="203">
        <f t="shared" si="4"/>
        <v>-210</v>
      </c>
      <c r="I27" s="203">
        <f t="shared" si="4"/>
        <v>-160</v>
      </c>
      <c r="J27" s="203">
        <f t="shared" si="3"/>
        <v>-120</v>
      </c>
      <c r="K27" s="203">
        <f t="shared" si="3"/>
        <v>-85</v>
      </c>
      <c r="L27" s="203">
        <f t="shared" si="3"/>
        <v>-55</v>
      </c>
      <c r="M27" s="203">
        <f t="shared" si="3"/>
        <v>-35</v>
      </c>
      <c r="N27" s="203">
        <f t="shared" si="3"/>
        <v>-20</v>
      </c>
      <c r="O27" s="203">
        <f t="shared" si="3"/>
        <v>-20</v>
      </c>
      <c r="P27" s="183">
        <f t="shared" si="3"/>
        <v>-2315</v>
      </c>
    </row>
  </sheetData>
  <sheetProtection formatCells="0" formatColumns="0" formatRows="0" insertColumns="0"/>
  <mergeCells count="2">
    <mergeCell ref="C6:P6"/>
    <mergeCell ref="C20:P20"/>
  </mergeCells>
  <dataValidations count="1">
    <dataValidation type="custom" allowBlank="1" showErrorMessage="1" errorTitle="Data entry error:" error="Please enter a numeric value or leave blank!" sqref="C8:O13 C22:O26">
      <formula1>OR(ISNUMBER(C8),ISBLANK(C8))</formula1>
    </dataValidation>
  </dataValidations>
  <pageMargins left="0.7" right="0.7" top="0.75" bottom="0.75" header="0.3" footer="0.3"/>
  <pageSetup scale="98" orientation="landscape" r:id="rId1"/>
  <headerFooter>
    <oddFooter>&amp;LPrinted: &amp;D&amp;R&amp;P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A51"/>
  <sheetViews>
    <sheetView showGridLines="0" zoomScale="80" zoomScaleNormal="80" zoomScaleSheetLayoutView="70" workbookViewId="0">
      <pane xSplit="2" ySplit="6" topLeftCell="C7" activePane="bottomRight" state="frozen"/>
      <selection activeCell="C7" sqref="C7"/>
      <selection pane="topRight" activeCell="C7" sqref="C7"/>
      <selection pane="bottomLeft" activeCell="C7" sqref="C7"/>
      <selection pane="bottomRight" activeCell="B3" sqref="B3"/>
    </sheetView>
  </sheetViews>
  <sheetFormatPr defaultColWidth="9.140625" defaultRowHeight="15" customHeight="1" x14ac:dyDescent="0.25"/>
  <cols>
    <col min="1" max="1" width="1.5703125" style="333" customWidth="1"/>
    <col min="2" max="2" width="24.7109375" style="333" customWidth="1"/>
    <col min="3" max="10" width="9.85546875" style="334" customWidth="1"/>
    <col min="11" max="11" width="11.5703125" style="334" customWidth="1"/>
    <col min="12" max="12" width="9.85546875" style="337" customWidth="1"/>
    <col min="13" max="21" width="9.85546875" style="334" customWidth="1"/>
    <col min="22" max="22" width="15" style="334" hidden="1" customWidth="1"/>
    <col min="23" max="23" width="2.7109375" style="337" customWidth="1"/>
    <col min="24" max="31" width="9.85546875" style="334" customWidth="1"/>
    <col min="32" max="32" width="9.85546875" style="337" customWidth="1"/>
    <col min="33" max="37" width="9.85546875" style="334" customWidth="1"/>
    <col min="38" max="38" width="13.7109375" style="334" bestFit="1" customWidth="1"/>
    <col min="39" max="39" width="16" style="334" hidden="1" customWidth="1"/>
    <col min="40" max="40" width="2.7109375" style="337" customWidth="1"/>
    <col min="41" max="53" width="9.85546875" style="334" customWidth="1"/>
    <col min="54" max="54" width="13.7109375" style="334" bestFit="1" customWidth="1"/>
    <col min="55" max="55" width="21.7109375" style="334" hidden="1" customWidth="1"/>
    <col min="56" max="56" width="2.7109375" style="337" customWidth="1"/>
    <col min="57" max="61" width="10" style="333" customWidth="1"/>
    <col min="62" max="62" width="14.140625" style="333" customWidth="1"/>
    <col min="63" max="66" width="10" style="333" customWidth="1"/>
    <col min="67" max="67" width="18.7109375" style="333" bestFit="1" customWidth="1"/>
    <col min="68" max="68" width="25.7109375" style="333" bestFit="1" customWidth="1"/>
    <col min="69" max="69" width="10.85546875" style="333" hidden="1" customWidth="1"/>
    <col min="70" max="70" width="2.7109375" style="334" hidden="1" customWidth="1"/>
    <col min="71" max="71" width="9.5703125" style="334" hidden="1" customWidth="1"/>
    <col min="72" max="72" width="5.42578125" style="333" hidden="1" customWidth="1"/>
    <col min="73" max="76" width="15.42578125" style="335" hidden="1" customWidth="1"/>
    <col min="77" max="77" width="2" style="333" customWidth="1"/>
    <col min="78" max="16384" width="9.140625" style="333"/>
  </cols>
  <sheetData>
    <row r="1" spans="1:79" ht="15.75" customHeight="1" x14ac:dyDescent="0.25">
      <c r="A1" s="5" t="str">
        <f>TemplateName</f>
        <v>CCAR 2014 Market Shocks: Severely Adverse Scenario</v>
      </c>
      <c r="K1" s="330"/>
      <c r="T1" s="333"/>
      <c r="U1" s="333"/>
      <c r="V1" s="333"/>
      <c r="W1" s="333"/>
      <c r="AF1" s="334"/>
      <c r="AP1" s="330"/>
    </row>
    <row r="2" spans="1:79" ht="15.75" customHeight="1" x14ac:dyDescent="0.25">
      <c r="A2" s="20" t="s">
        <v>213</v>
      </c>
      <c r="H2" s="330"/>
      <c r="T2" s="333"/>
      <c r="U2" s="333"/>
      <c r="V2" s="333"/>
      <c r="W2" s="333"/>
      <c r="AF2" s="334"/>
      <c r="AP2" s="330"/>
    </row>
    <row r="3" spans="1:79" ht="15" customHeight="1" x14ac:dyDescent="0.25">
      <c r="AF3" s="334"/>
    </row>
    <row r="4" spans="1:79" ht="15" customHeight="1" x14ac:dyDescent="0.25">
      <c r="C4" s="654" t="s">
        <v>285</v>
      </c>
      <c r="D4" s="640"/>
      <c r="E4" s="640"/>
      <c r="F4" s="640"/>
      <c r="G4" s="640"/>
      <c r="H4" s="640"/>
      <c r="I4" s="640"/>
      <c r="J4" s="640"/>
      <c r="K4" s="640"/>
      <c r="L4" s="640"/>
      <c r="M4" s="640"/>
      <c r="N4" s="640"/>
      <c r="O4" s="640"/>
      <c r="P4" s="640"/>
      <c r="Q4" s="640"/>
      <c r="R4" s="640"/>
      <c r="S4" s="640"/>
      <c r="T4" s="640"/>
      <c r="U4" s="640"/>
      <c r="V4" s="655"/>
      <c r="W4" s="581"/>
      <c r="X4" s="656" t="s">
        <v>286</v>
      </c>
      <c r="Y4" s="657"/>
      <c r="Z4" s="657"/>
      <c r="AA4" s="657"/>
      <c r="AB4" s="657"/>
      <c r="AC4" s="657"/>
      <c r="AD4" s="657"/>
      <c r="AE4" s="657"/>
      <c r="AF4" s="657"/>
      <c r="AG4" s="657"/>
      <c r="AH4" s="657"/>
      <c r="AI4" s="657"/>
      <c r="AJ4" s="657"/>
      <c r="AK4" s="657"/>
      <c r="AL4" s="657"/>
      <c r="AM4" s="658"/>
      <c r="AN4" s="581"/>
      <c r="AO4" s="656" t="s">
        <v>287</v>
      </c>
      <c r="AP4" s="657"/>
      <c r="AQ4" s="657"/>
      <c r="AR4" s="657"/>
      <c r="AS4" s="657"/>
      <c r="AT4" s="657"/>
      <c r="AU4" s="657"/>
      <c r="AV4" s="657"/>
      <c r="AW4" s="657"/>
      <c r="AX4" s="657"/>
      <c r="AY4" s="657"/>
      <c r="AZ4" s="657"/>
      <c r="BA4" s="657"/>
      <c r="BB4" s="657"/>
      <c r="BC4" s="658"/>
      <c r="BD4" s="581"/>
      <c r="BE4" s="656" t="s">
        <v>288</v>
      </c>
      <c r="BF4" s="657"/>
      <c r="BG4" s="657"/>
      <c r="BH4" s="657"/>
      <c r="BI4" s="657"/>
      <c r="BJ4" s="657"/>
      <c r="BK4" s="657"/>
      <c r="BL4" s="657"/>
      <c r="BM4" s="657"/>
      <c r="BN4" s="657"/>
      <c r="BO4" s="657"/>
      <c r="BP4" s="657"/>
      <c r="BQ4" s="658"/>
      <c r="BS4" s="647" t="s">
        <v>289</v>
      </c>
      <c r="BU4" s="642" t="s">
        <v>712</v>
      </c>
      <c r="BV4" s="643"/>
      <c r="BW4" s="643"/>
      <c r="BX4" s="644"/>
      <c r="BY4" s="581"/>
    </row>
    <row r="5" spans="1:79" ht="15" customHeight="1" x14ac:dyDescent="0.25">
      <c r="C5" s="654" t="s">
        <v>290</v>
      </c>
      <c r="D5" s="640"/>
      <c r="E5" s="640"/>
      <c r="F5" s="640"/>
      <c r="G5" s="640"/>
      <c r="H5" s="640"/>
      <c r="I5" s="640"/>
      <c r="J5" s="640"/>
      <c r="K5" s="655"/>
      <c r="L5" s="640" t="s">
        <v>291</v>
      </c>
      <c r="M5" s="640"/>
      <c r="N5" s="640"/>
      <c r="O5" s="640"/>
      <c r="P5" s="640"/>
      <c r="Q5" s="640"/>
      <c r="R5" s="640"/>
      <c r="S5" s="640"/>
      <c r="T5" s="640"/>
      <c r="U5" s="655"/>
      <c r="V5" s="449"/>
      <c r="X5" s="654" t="s">
        <v>202</v>
      </c>
      <c r="Y5" s="640"/>
      <c r="Z5" s="640"/>
      <c r="AA5" s="640"/>
      <c r="AB5" s="640"/>
      <c r="AC5" s="640"/>
      <c r="AD5" s="655"/>
      <c r="AE5" s="654" t="s">
        <v>203</v>
      </c>
      <c r="AF5" s="640"/>
      <c r="AG5" s="640"/>
      <c r="AH5" s="640"/>
      <c r="AI5" s="640"/>
      <c r="AJ5" s="655"/>
      <c r="AK5" s="448"/>
      <c r="AL5" s="500"/>
      <c r="AM5" s="446"/>
      <c r="AO5" s="654" t="s">
        <v>202</v>
      </c>
      <c r="AP5" s="640"/>
      <c r="AQ5" s="640"/>
      <c r="AR5" s="640"/>
      <c r="AS5" s="640"/>
      <c r="AT5" s="655"/>
      <c r="AU5" s="654" t="s">
        <v>203</v>
      </c>
      <c r="AV5" s="640"/>
      <c r="AW5" s="640"/>
      <c r="AX5" s="640"/>
      <c r="AY5" s="640"/>
      <c r="AZ5" s="640"/>
      <c r="BA5" s="640"/>
      <c r="BB5" s="501"/>
      <c r="BC5" s="447"/>
      <c r="BE5" s="654" t="s">
        <v>292</v>
      </c>
      <c r="BF5" s="640"/>
      <c r="BG5" s="640"/>
      <c r="BH5" s="655"/>
      <c r="BI5" s="656" t="s">
        <v>293</v>
      </c>
      <c r="BJ5" s="657"/>
      <c r="BK5" s="657"/>
      <c r="BL5" s="658"/>
      <c r="BM5" s="654" t="s">
        <v>294</v>
      </c>
      <c r="BN5" s="640"/>
      <c r="BO5" s="645" t="s">
        <v>342</v>
      </c>
      <c r="BP5" s="647" t="s">
        <v>460</v>
      </c>
      <c r="BQ5" s="446"/>
      <c r="BS5" s="648"/>
      <c r="BU5" s="652" t="s">
        <v>713</v>
      </c>
      <c r="BV5" s="653"/>
      <c r="BW5" s="650" t="s">
        <v>714</v>
      </c>
      <c r="BX5" s="651"/>
    </row>
    <row r="6" spans="1:79" s="99" customFormat="1" ht="45" x14ac:dyDescent="0.35">
      <c r="B6" s="499" t="s">
        <v>749</v>
      </c>
      <c r="C6" s="445" t="s">
        <v>295</v>
      </c>
      <c r="D6" s="443" t="s">
        <v>296</v>
      </c>
      <c r="E6" s="444" t="s">
        <v>297</v>
      </c>
      <c r="F6" s="444" t="s">
        <v>298</v>
      </c>
      <c r="G6" s="444" t="s">
        <v>299</v>
      </c>
      <c r="H6" s="444" t="s">
        <v>300</v>
      </c>
      <c r="I6" s="443" t="s">
        <v>301</v>
      </c>
      <c r="J6" s="443" t="s">
        <v>302</v>
      </c>
      <c r="K6" s="442" t="s">
        <v>303</v>
      </c>
      <c r="L6" s="436" t="s">
        <v>652</v>
      </c>
      <c r="M6" s="434" t="s">
        <v>304</v>
      </c>
      <c r="N6" s="434" t="s">
        <v>305</v>
      </c>
      <c r="O6" s="435" t="s">
        <v>306</v>
      </c>
      <c r="P6" s="435" t="s">
        <v>307</v>
      </c>
      <c r="Q6" s="435" t="s">
        <v>494</v>
      </c>
      <c r="R6" s="435" t="s">
        <v>308</v>
      </c>
      <c r="S6" s="435" t="s">
        <v>309</v>
      </c>
      <c r="T6" s="435" t="s">
        <v>310</v>
      </c>
      <c r="U6" s="439" t="s">
        <v>311</v>
      </c>
      <c r="V6" s="438" t="s">
        <v>312</v>
      </c>
      <c r="W6" s="401"/>
      <c r="X6" s="440" t="s">
        <v>313</v>
      </c>
      <c r="Y6" s="434" t="s">
        <v>314</v>
      </c>
      <c r="Z6" s="434" t="s">
        <v>315</v>
      </c>
      <c r="AA6" s="434" t="s">
        <v>316</v>
      </c>
      <c r="AB6" s="434" t="s">
        <v>317</v>
      </c>
      <c r="AC6" s="434" t="s">
        <v>318</v>
      </c>
      <c r="AD6" s="439" t="s">
        <v>319</v>
      </c>
      <c r="AE6" s="437" t="s">
        <v>320</v>
      </c>
      <c r="AF6" s="441" t="s">
        <v>16</v>
      </c>
      <c r="AG6" s="435" t="s">
        <v>321</v>
      </c>
      <c r="AH6" s="435" t="s">
        <v>322</v>
      </c>
      <c r="AI6" s="435" t="s">
        <v>323</v>
      </c>
      <c r="AJ6" s="434" t="s">
        <v>324</v>
      </c>
      <c r="AK6" s="100" t="s">
        <v>22</v>
      </c>
      <c r="AL6" s="502" t="s">
        <v>325</v>
      </c>
      <c r="AM6" s="424" t="s">
        <v>326</v>
      </c>
      <c r="AN6" s="401"/>
      <c r="AO6" s="440" t="s">
        <v>327</v>
      </c>
      <c r="AP6" s="434" t="s">
        <v>328</v>
      </c>
      <c r="AQ6" s="434" t="s">
        <v>329</v>
      </c>
      <c r="AR6" s="434" t="s">
        <v>330</v>
      </c>
      <c r="AS6" s="434" t="s">
        <v>317</v>
      </c>
      <c r="AT6" s="439" t="s">
        <v>319</v>
      </c>
      <c r="AU6" s="437" t="s">
        <v>331</v>
      </c>
      <c r="AV6" s="435" t="s">
        <v>332</v>
      </c>
      <c r="AW6" s="435" t="s">
        <v>333</v>
      </c>
      <c r="AX6" s="435" t="s">
        <v>51</v>
      </c>
      <c r="AY6" s="435" t="s">
        <v>43</v>
      </c>
      <c r="AZ6" s="435" t="s">
        <v>74</v>
      </c>
      <c r="BA6" s="434" t="s">
        <v>324</v>
      </c>
      <c r="BB6" s="502" t="s">
        <v>325</v>
      </c>
      <c r="BC6" s="438" t="s">
        <v>334</v>
      </c>
      <c r="BD6" s="401"/>
      <c r="BE6" s="437" t="s">
        <v>335</v>
      </c>
      <c r="BF6" s="435" t="s">
        <v>336</v>
      </c>
      <c r="BG6" s="435" t="s">
        <v>337</v>
      </c>
      <c r="BH6" s="435" t="s">
        <v>273</v>
      </c>
      <c r="BI6" s="437" t="s">
        <v>338</v>
      </c>
      <c r="BJ6" s="435" t="s">
        <v>339</v>
      </c>
      <c r="BK6" s="435" t="s">
        <v>47</v>
      </c>
      <c r="BL6" s="434" t="s">
        <v>325</v>
      </c>
      <c r="BM6" s="440" t="s">
        <v>340</v>
      </c>
      <c r="BN6" s="434" t="s">
        <v>341</v>
      </c>
      <c r="BO6" s="646"/>
      <c r="BP6" s="649"/>
      <c r="BQ6" s="424" t="s">
        <v>343</v>
      </c>
      <c r="BS6" s="649"/>
      <c r="BU6" s="100" t="s">
        <v>715</v>
      </c>
      <c r="BV6" s="100" t="s">
        <v>716</v>
      </c>
      <c r="BW6" s="421" t="s">
        <v>715</v>
      </c>
      <c r="BX6" s="421" t="s">
        <v>716</v>
      </c>
    </row>
    <row r="7" spans="1:79" ht="15" customHeight="1" x14ac:dyDescent="0.25">
      <c r="B7" s="101" t="s">
        <v>344</v>
      </c>
      <c r="C7" s="583">
        <v>-0.56399999999999995</v>
      </c>
      <c r="D7" s="583">
        <v>-0.72899999999999998</v>
      </c>
      <c r="E7" s="583">
        <v>-0.72499999999999998</v>
      </c>
      <c r="F7" s="583">
        <v>-0.56399999999999995</v>
      </c>
      <c r="G7" s="583">
        <v>-0.68100000000000005</v>
      </c>
      <c r="H7" s="583">
        <v>-0.56399999999999995</v>
      </c>
      <c r="I7" s="583">
        <v>-0.56399999999999995</v>
      </c>
      <c r="J7" s="583">
        <v>-0.72899999999999998</v>
      </c>
      <c r="K7" s="583">
        <v>-0.56399999999999995</v>
      </c>
      <c r="L7" s="583">
        <v>-0.64300000000000002</v>
      </c>
      <c r="M7" s="583">
        <v>-0.68100000000000005</v>
      </c>
      <c r="N7" s="583">
        <v>-0.56200000000000006</v>
      </c>
      <c r="O7" s="583">
        <v>-0.77</v>
      </c>
      <c r="P7" s="583">
        <v>-0.68100000000000005</v>
      </c>
      <c r="Q7" s="583">
        <v>-0.56399999999999995</v>
      </c>
      <c r="R7" s="583">
        <v>-0.63300000000000001</v>
      </c>
      <c r="S7" s="583">
        <v>-0.58399999999999996</v>
      </c>
      <c r="T7" s="583">
        <v>-0.69599999999999995</v>
      </c>
      <c r="U7" s="583">
        <v>-0.56399999999999995</v>
      </c>
      <c r="V7" s="205">
        <f t="shared" ref="V7:V40" si="0">SUM(C7:U7)</f>
        <v>-12.061999999999999</v>
      </c>
      <c r="X7" s="583">
        <v>-0.57299999999999995</v>
      </c>
      <c r="Y7" s="583">
        <v>-0.57299999999999995</v>
      </c>
      <c r="Z7" s="583">
        <v>-0.60699999999999998</v>
      </c>
      <c r="AA7" s="583">
        <v>-0.57299999999999995</v>
      </c>
      <c r="AB7" s="583">
        <v>-0.59599999999999997</v>
      </c>
      <c r="AC7" s="583">
        <v>-0.57299999999999995</v>
      </c>
      <c r="AD7" s="583">
        <v>-0.57299999999999995</v>
      </c>
      <c r="AE7" s="583">
        <v>-6.2E-2</v>
      </c>
      <c r="AF7" s="583">
        <v>-6.2E-2</v>
      </c>
      <c r="AG7" s="583">
        <v>-6.2E-2</v>
      </c>
      <c r="AH7" s="583">
        <v>-6.2E-2</v>
      </c>
      <c r="AI7" s="583">
        <v>-6.2E-2</v>
      </c>
      <c r="AJ7" s="583">
        <v>-6.2E-2</v>
      </c>
      <c r="AK7" s="583">
        <v>-0.45600000000000002</v>
      </c>
      <c r="AL7" s="583">
        <v>-0.45600000000000002</v>
      </c>
      <c r="AM7" s="433">
        <f t="shared" ref="AM7:AM40" si="1">SUM(X7:AL7)</f>
        <v>-5.3520000000000021</v>
      </c>
      <c r="AO7" s="583">
        <v>-0.64400000000000002</v>
      </c>
      <c r="AP7" s="583">
        <v>-0.437</v>
      </c>
      <c r="AQ7" s="583">
        <v>-0.43099999999999999</v>
      </c>
      <c r="AR7" s="583">
        <v>-0.64400000000000002</v>
      </c>
      <c r="AS7" s="583">
        <v>-0.64400000000000002</v>
      </c>
      <c r="AT7" s="583">
        <v>-0.64400000000000002</v>
      </c>
      <c r="AU7" s="583">
        <v>5.8999999999999997E-2</v>
      </c>
      <c r="AV7" s="583">
        <v>-0.29299999999999998</v>
      </c>
      <c r="AW7" s="583">
        <v>-0.441</v>
      </c>
      <c r="AX7" s="583">
        <v>-0.35299999999999998</v>
      </c>
      <c r="AY7" s="583">
        <v>-0.28100000000000003</v>
      </c>
      <c r="AZ7" s="583">
        <v>-9.5000000000000001E-2</v>
      </c>
      <c r="BA7" s="583">
        <v>-0.35299999999999998</v>
      </c>
      <c r="BB7" s="583">
        <v>-0.64400000000000002</v>
      </c>
      <c r="BC7" s="205">
        <f t="shared" ref="BC7:BC40" si="2">SUM(AO7:BB7)</f>
        <v>-5.8449999999999998</v>
      </c>
      <c r="BE7" s="583">
        <v>-0.45100000000000001</v>
      </c>
      <c r="BF7" s="583">
        <v>-0.45100000000000001</v>
      </c>
      <c r="BG7" s="583">
        <v>-0.45100000000000001</v>
      </c>
      <c r="BH7" s="583">
        <v>-0.45100000000000001</v>
      </c>
      <c r="BI7" s="583">
        <v>-0.52600000000000002</v>
      </c>
      <c r="BJ7" s="583">
        <v>-0.52600000000000002</v>
      </c>
      <c r="BK7" s="583">
        <v>-0.52600000000000002</v>
      </c>
      <c r="BL7" s="583">
        <v>-0.52600000000000002</v>
      </c>
      <c r="BM7" s="583">
        <v>-0.91900000000000004</v>
      </c>
      <c r="BN7" s="583">
        <v>-0.91900000000000004</v>
      </c>
      <c r="BO7" s="583">
        <v>-0.59499999999999997</v>
      </c>
      <c r="BP7" s="583">
        <v>-0.59499999999999997</v>
      </c>
      <c r="BQ7" s="433">
        <f t="shared" ref="BQ7:BQ40" si="3">SUM(BE7:BP7)</f>
        <v>-6.9359999999999999</v>
      </c>
      <c r="BR7" s="73"/>
      <c r="BS7" s="205">
        <f t="shared" ref="BS7:BS40" si="4">V7+AM7+BC7+BQ7</f>
        <v>-30.195</v>
      </c>
      <c r="BU7" s="430"/>
      <c r="BV7" s="430"/>
      <c r="BW7" s="422"/>
      <c r="BX7" s="422"/>
    </row>
    <row r="8" spans="1:79" ht="15" customHeight="1" x14ac:dyDescent="0.25">
      <c r="B8" s="542" t="s">
        <v>560</v>
      </c>
      <c r="C8" s="583">
        <v>-0.67400000000000004</v>
      </c>
      <c r="D8" s="583">
        <v>-0.68100000000000005</v>
      </c>
      <c r="E8" s="583">
        <v>-0.68100000000000005</v>
      </c>
      <c r="F8" s="583">
        <v>-0.67400000000000004</v>
      </c>
      <c r="G8" s="583">
        <v>-0.68100000000000005</v>
      </c>
      <c r="H8" s="583">
        <v>-0.67400000000000004</v>
      </c>
      <c r="I8" s="583">
        <v>-0.67400000000000004</v>
      </c>
      <c r="J8" s="583">
        <v>-0.68100000000000005</v>
      </c>
      <c r="K8" s="583">
        <v>-0.67400000000000004</v>
      </c>
      <c r="L8" s="583">
        <v>-0.64300000000000002</v>
      </c>
      <c r="M8" s="583">
        <v>-0.68100000000000005</v>
      </c>
      <c r="N8" s="583">
        <v>-0.64</v>
      </c>
      <c r="O8" s="583">
        <v>-0.68100000000000005</v>
      </c>
      <c r="P8" s="583">
        <v>-0.68100000000000005</v>
      </c>
      <c r="Q8" s="583">
        <v>-0.67400000000000004</v>
      </c>
      <c r="R8" s="583">
        <v>-0.68100000000000005</v>
      </c>
      <c r="S8" s="583">
        <v>-0.66900000000000004</v>
      </c>
      <c r="T8" s="583">
        <v>-0.71199999999999997</v>
      </c>
      <c r="U8" s="583">
        <v>-0.67400000000000004</v>
      </c>
      <c r="V8" s="205">
        <f t="shared" si="0"/>
        <v>-12.830000000000002</v>
      </c>
      <c r="X8" s="583">
        <v>-0.57899999999999996</v>
      </c>
      <c r="Y8" s="583">
        <v>-0.57899999999999996</v>
      </c>
      <c r="Z8" s="583">
        <v>-0.46400000000000002</v>
      </c>
      <c r="AA8" s="583">
        <v>-0.61099999999999999</v>
      </c>
      <c r="AB8" s="583">
        <v>-0.59399999999999997</v>
      </c>
      <c r="AC8" s="583">
        <v>-0.57899999999999996</v>
      </c>
      <c r="AD8" s="583">
        <v>-0.57899999999999996</v>
      </c>
      <c r="AE8" s="583">
        <v>-0.20200000000000001</v>
      </c>
      <c r="AF8" s="583">
        <v>-0.20200000000000001</v>
      </c>
      <c r="AG8" s="583">
        <v>-0.20200000000000001</v>
      </c>
      <c r="AH8" s="583">
        <v>-0.20200000000000001</v>
      </c>
      <c r="AI8" s="583">
        <v>-0.20200000000000001</v>
      </c>
      <c r="AJ8" s="583">
        <v>-0.20200000000000001</v>
      </c>
      <c r="AK8" s="583">
        <v>-0.54800000000000004</v>
      </c>
      <c r="AL8" s="583">
        <v>-0.54800000000000004</v>
      </c>
      <c r="AM8" s="205">
        <f t="shared" si="1"/>
        <v>-6.2929999999999993</v>
      </c>
      <c r="AO8" s="583">
        <v>-0.68799999999999994</v>
      </c>
      <c r="AP8" s="583">
        <v>-0.437</v>
      </c>
      <c r="AQ8" s="583">
        <v>-0.43099999999999999</v>
      </c>
      <c r="AR8" s="583">
        <v>-0.48199999999999998</v>
      </c>
      <c r="AS8" s="583">
        <v>-0.68799999999999994</v>
      </c>
      <c r="AT8" s="583">
        <v>-0.68799999999999994</v>
      </c>
      <c r="AU8" s="583">
        <v>5.8999999999999997E-2</v>
      </c>
      <c r="AV8" s="583">
        <v>-0.29299999999999998</v>
      </c>
      <c r="AW8" s="583">
        <v>-0.29899999999999999</v>
      </c>
      <c r="AX8" s="583">
        <v>-0.35299999999999998</v>
      </c>
      <c r="AY8" s="583">
        <v>-0.28100000000000003</v>
      </c>
      <c r="AZ8" s="583">
        <v>-9.5000000000000001E-2</v>
      </c>
      <c r="BA8" s="583">
        <v>-0.35299999999999998</v>
      </c>
      <c r="BB8" s="583">
        <v>-0.68799999999999994</v>
      </c>
      <c r="BC8" s="205">
        <f t="shared" si="2"/>
        <v>-5.7169999999999987</v>
      </c>
      <c r="BE8" s="583">
        <v>-0.46500000000000002</v>
      </c>
      <c r="BF8" s="583">
        <v>-0.72399999999999998</v>
      </c>
      <c r="BG8" s="583">
        <v>-0.46500000000000002</v>
      </c>
      <c r="BH8" s="583">
        <v>-0.46500000000000002</v>
      </c>
      <c r="BI8" s="583">
        <v>-0.621</v>
      </c>
      <c r="BJ8" s="583">
        <v>-0.56699999999999995</v>
      </c>
      <c r="BK8" s="583">
        <v>-0.621</v>
      </c>
      <c r="BL8" s="583">
        <v>-0.621</v>
      </c>
      <c r="BM8" s="583">
        <v>-0.91900000000000004</v>
      </c>
      <c r="BN8" s="583">
        <v>-0.91900000000000004</v>
      </c>
      <c r="BO8" s="583">
        <v>-0.59499999999999997</v>
      </c>
      <c r="BP8" s="583">
        <v>-0.59499999999999997</v>
      </c>
      <c r="BQ8" s="205">
        <f t="shared" si="3"/>
        <v>-7.577</v>
      </c>
      <c r="BR8" s="73"/>
      <c r="BS8" s="205">
        <f t="shared" si="4"/>
        <v>-32.417000000000002</v>
      </c>
      <c r="BU8" s="430"/>
      <c r="BV8" s="430"/>
      <c r="BW8" s="430"/>
      <c r="BX8" s="430"/>
    </row>
    <row r="9" spans="1:79" ht="15" customHeight="1" x14ac:dyDescent="0.25">
      <c r="B9" s="542" t="s">
        <v>561</v>
      </c>
      <c r="C9" s="583">
        <v>-0.65300000000000002</v>
      </c>
      <c r="D9" s="583">
        <v>-0.65400000000000003</v>
      </c>
      <c r="E9" s="583">
        <v>-0.65400000000000003</v>
      </c>
      <c r="F9" s="583">
        <v>-0.65300000000000002</v>
      </c>
      <c r="G9" s="583">
        <v>-0.65400000000000003</v>
      </c>
      <c r="H9" s="583">
        <v>-0.65300000000000002</v>
      </c>
      <c r="I9" s="583">
        <v>-0.65300000000000002</v>
      </c>
      <c r="J9" s="583">
        <v>-0.65400000000000003</v>
      </c>
      <c r="K9" s="583">
        <v>-0.65300000000000002</v>
      </c>
      <c r="L9" s="583">
        <v>-0.64300000000000002</v>
      </c>
      <c r="M9" s="583">
        <v>-0.65400000000000003</v>
      </c>
      <c r="N9" s="583">
        <v>-0.63100000000000001</v>
      </c>
      <c r="O9" s="583">
        <v>-0.65400000000000003</v>
      </c>
      <c r="P9" s="583">
        <v>-0.65400000000000003</v>
      </c>
      <c r="Q9" s="583">
        <v>-0.65300000000000002</v>
      </c>
      <c r="R9" s="583">
        <v>-0.65400000000000003</v>
      </c>
      <c r="S9" s="583">
        <v>-0.66500000000000004</v>
      </c>
      <c r="T9" s="583">
        <v>-0.69599999999999995</v>
      </c>
      <c r="U9" s="583">
        <v>-0.65300000000000002</v>
      </c>
      <c r="V9" s="205">
        <f t="shared" si="0"/>
        <v>-12.438000000000002</v>
      </c>
      <c r="X9" s="583">
        <v>-0.57799999999999996</v>
      </c>
      <c r="Y9" s="583">
        <v>-0.57799999999999996</v>
      </c>
      <c r="Z9" s="583">
        <v>-0.46400000000000002</v>
      </c>
      <c r="AA9" s="583">
        <v>-0.61099999999999999</v>
      </c>
      <c r="AB9" s="583">
        <v>-0.59399999999999997</v>
      </c>
      <c r="AC9" s="583">
        <v>-0.57799999999999996</v>
      </c>
      <c r="AD9" s="583">
        <v>-0.57799999999999996</v>
      </c>
      <c r="AE9" s="583">
        <v>-0.215</v>
      </c>
      <c r="AF9" s="583">
        <v>-0.215</v>
      </c>
      <c r="AG9" s="583">
        <v>-0.215</v>
      </c>
      <c r="AH9" s="583">
        <v>-0.215</v>
      </c>
      <c r="AI9" s="583">
        <v>-0.215</v>
      </c>
      <c r="AJ9" s="583">
        <v>-0.215</v>
      </c>
      <c r="AK9" s="583">
        <v>-0.54800000000000004</v>
      </c>
      <c r="AL9" s="583">
        <v>-0.54800000000000004</v>
      </c>
      <c r="AM9" s="205">
        <f t="shared" si="1"/>
        <v>-6.3669999999999991</v>
      </c>
      <c r="AO9" s="583">
        <v>-0.68799999999999994</v>
      </c>
      <c r="AP9" s="583">
        <v>-0.437</v>
      </c>
      <c r="AQ9" s="583">
        <v>-0.43099999999999999</v>
      </c>
      <c r="AR9" s="583">
        <v>-0.48199999999999998</v>
      </c>
      <c r="AS9" s="583">
        <v>-0.68799999999999994</v>
      </c>
      <c r="AT9" s="583">
        <v>-0.68799999999999994</v>
      </c>
      <c r="AU9" s="583">
        <v>-0.19900000000000001</v>
      </c>
      <c r="AV9" s="583">
        <v>-0.19500000000000001</v>
      </c>
      <c r="AW9" s="583">
        <v>-0.29899999999999999</v>
      </c>
      <c r="AX9" s="583">
        <v>-0.24</v>
      </c>
      <c r="AY9" s="583">
        <v>-0.161</v>
      </c>
      <c r="AZ9" s="583">
        <v>-9.5000000000000001E-2</v>
      </c>
      <c r="BA9" s="583">
        <v>-0.24</v>
      </c>
      <c r="BB9" s="583">
        <v>-0.68799999999999994</v>
      </c>
      <c r="BC9" s="205">
        <f t="shared" si="2"/>
        <v>-5.5309999999999988</v>
      </c>
      <c r="BE9" s="583">
        <v>-0.46500000000000002</v>
      </c>
      <c r="BF9" s="583">
        <v>-0.72399999999999998</v>
      </c>
      <c r="BG9" s="583">
        <v>-0.46500000000000002</v>
      </c>
      <c r="BH9" s="583">
        <v>-0.46500000000000002</v>
      </c>
      <c r="BI9" s="583">
        <v>-0.621</v>
      </c>
      <c r="BJ9" s="583">
        <v>-0.56799999999999995</v>
      </c>
      <c r="BK9" s="583">
        <v>-0.621</v>
      </c>
      <c r="BL9" s="583">
        <v>-0.621</v>
      </c>
      <c r="BM9" s="583">
        <v>-0.91900000000000004</v>
      </c>
      <c r="BN9" s="583">
        <v>-0.91900000000000004</v>
      </c>
      <c r="BO9" s="583">
        <v>-0.59499999999999997</v>
      </c>
      <c r="BP9" s="583">
        <v>-0.59499999999999997</v>
      </c>
      <c r="BQ9" s="205">
        <f t="shared" si="3"/>
        <v>-7.5780000000000012</v>
      </c>
      <c r="BR9" s="73"/>
      <c r="BS9" s="205">
        <f t="shared" si="4"/>
        <v>-31.914000000000001</v>
      </c>
      <c r="BU9" s="430"/>
      <c r="BV9" s="430"/>
      <c r="BW9" s="430"/>
      <c r="BX9" s="430"/>
      <c r="CA9" s="568"/>
    </row>
    <row r="10" spans="1:79" ht="15" customHeight="1" x14ac:dyDescent="0.25">
      <c r="B10" s="542" t="s">
        <v>562</v>
      </c>
      <c r="C10" s="583">
        <v>-0.63700000000000001</v>
      </c>
      <c r="D10" s="583">
        <v>-0.64100000000000001</v>
      </c>
      <c r="E10" s="583">
        <v>-0.64100000000000001</v>
      </c>
      <c r="F10" s="583">
        <v>-0.63700000000000001</v>
      </c>
      <c r="G10" s="583">
        <v>-0.64100000000000001</v>
      </c>
      <c r="H10" s="583">
        <v>-0.63700000000000001</v>
      </c>
      <c r="I10" s="583">
        <v>-0.63700000000000001</v>
      </c>
      <c r="J10" s="583">
        <v>-0.64100000000000001</v>
      </c>
      <c r="K10" s="583">
        <v>-0.63700000000000001</v>
      </c>
      <c r="L10" s="583">
        <v>-0.64300000000000002</v>
      </c>
      <c r="M10" s="583">
        <v>-0.64100000000000001</v>
      </c>
      <c r="N10" s="583">
        <v>-0.628</v>
      </c>
      <c r="O10" s="583">
        <v>-0.64100000000000001</v>
      </c>
      <c r="P10" s="583">
        <v>-0.64100000000000001</v>
      </c>
      <c r="Q10" s="583">
        <v>-0.63700000000000001</v>
      </c>
      <c r="R10" s="583">
        <v>-0.64100000000000001</v>
      </c>
      <c r="S10" s="583">
        <v>-0.66</v>
      </c>
      <c r="T10" s="583">
        <v>-0.68400000000000005</v>
      </c>
      <c r="U10" s="583">
        <v>-0.63700000000000001</v>
      </c>
      <c r="V10" s="205">
        <f t="shared" si="0"/>
        <v>-12.202</v>
      </c>
      <c r="X10" s="583">
        <v>-0.57599999999999996</v>
      </c>
      <c r="Y10" s="583">
        <v>-0.57599999999999996</v>
      </c>
      <c r="Z10" s="583">
        <v>-0.53100000000000003</v>
      </c>
      <c r="AA10" s="583">
        <v>-0.60699999999999998</v>
      </c>
      <c r="AB10" s="583">
        <v>-0.59099999999999997</v>
      </c>
      <c r="AC10" s="583">
        <v>-0.57599999999999996</v>
      </c>
      <c r="AD10" s="583">
        <v>-0.57599999999999996</v>
      </c>
      <c r="AE10" s="583">
        <v>-0.38100000000000001</v>
      </c>
      <c r="AF10" s="583">
        <v>-0.38100000000000001</v>
      </c>
      <c r="AG10" s="583">
        <v>-0.38100000000000001</v>
      </c>
      <c r="AH10" s="583">
        <v>-0.38100000000000001</v>
      </c>
      <c r="AI10" s="583">
        <v>-0.38100000000000001</v>
      </c>
      <c r="AJ10" s="583">
        <v>-0.38100000000000001</v>
      </c>
      <c r="AK10" s="583">
        <v>-0.55000000000000004</v>
      </c>
      <c r="AL10" s="583">
        <v>-0.55000000000000004</v>
      </c>
      <c r="AM10" s="205">
        <f t="shared" si="1"/>
        <v>-7.4190000000000014</v>
      </c>
      <c r="AO10" s="583">
        <v>-0.64100000000000001</v>
      </c>
      <c r="AP10" s="583">
        <v>-0.34100000000000003</v>
      </c>
      <c r="AQ10" s="583">
        <v>-0.47399999999999998</v>
      </c>
      <c r="AR10" s="583">
        <v>-0.46500000000000002</v>
      </c>
      <c r="AS10" s="583">
        <v>-0.64100000000000001</v>
      </c>
      <c r="AT10" s="583">
        <v>-0.64100000000000001</v>
      </c>
      <c r="AU10" s="583">
        <v>-0.33</v>
      </c>
      <c r="AV10" s="583">
        <v>-0.39200000000000002</v>
      </c>
      <c r="AW10" s="583">
        <v>-0.29499999999999998</v>
      </c>
      <c r="AX10" s="583">
        <v>-0.41499999999999998</v>
      </c>
      <c r="AY10" s="583">
        <v>-0.38100000000000001</v>
      </c>
      <c r="AZ10" s="583">
        <v>-0.26</v>
      </c>
      <c r="BA10" s="583">
        <v>-0.41499999999999998</v>
      </c>
      <c r="BB10" s="583">
        <v>-0.64100000000000001</v>
      </c>
      <c r="BC10" s="205">
        <f t="shared" si="2"/>
        <v>-6.3320000000000007</v>
      </c>
      <c r="BE10" s="583">
        <v>-0.46500000000000002</v>
      </c>
      <c r="BF10" s="583">
        <v>-0.72399999999999998</v>
      </c>
      <c r="BG10" s="583">
        <v>-0.46500000000000002</v>
      </c>
      <c r="BH10" s="583">
        <v>-0.46500000000000002</v>
      </c>
      <c r="BI10" s="583">
        <v>-0.621</v>
      </c>
      <c r="BJ10" s="583">
        <v>-0.56899999999999995</v>
      </c>
      <c r="BK10" s="583">
        <v>-0.621</v>
      </c>
      <c r="BL10" s="583">
        <v>-0.621</v>
      </c>
      <c r="BM10" s="583">
        <v>-0.91900000000000004</v>
      </c>
      <c r="BN10" s="583">
        <v>-0.91900000000000004</v>
      </c>
      <c r="BO10" s="583">
        <v>-0.59499999999999997</v>
      </c>
      <c r="BP10" s="583">
        <v>-0.59499999999999997</v>
      </c>
      <c r="BQ10" s="205">
        <f t="shared" si="3"/>
        <v>-7.5790000000000006</v>
      </c>
      <c r="BR10" s="73"/>
      <c r="BS10" s="205">
        <f t="shared" si="4"/>
        <v>-33.532000000000004</v>
      </c>
      <c r="BU10" s="430"/>
      <c r="BV10" s="430"/>
      <c r="BW10" s="430"/>
      <c r="BX10" s="430"/>
      <c r="CA10" s="568"/>
    </row>
    <row r="11" spans="1:79" ht="15" customHeight="1" x14ac:dyDescent="0.25">
      <c r="B11" s="542" t="s">
        <v>563</v>
      </c>
      <c r="C11" s="583">
        <v>-0.626</v>
      </c>
      <c r="D11" s="583">
        <v>-0.63200000000000001</v>
      </c>
      <c r="E11" s="583">
        <v>-0.63200000000000001</v>
      </c>
      <c r="F11" s="583">
        <v>-0.626</v>
      </c>
      <c r="G11" s="583">
        <v>-0.63200000000000001</v>
      </c>
      <c r="H11" s="583">
        <v>-0.626</v>
      </c>
      <c r="I11" s="583">
        <v>-0.626</v>
      </c>
      <c r="J11" s="583">
        <v>-0.63200000000000001</v>
      </c>
      <c r="K11" s="583">
        <v>-0.626</v>
      </c>
      <c r="L11" s="583">
        <v>-0.64300000000000002</v>
      </c>
      <c r="M11" s="583">
        <v>-0.63200000000000001</v>
      </c>
      <c r="N11" s="583">
        <v>-0.626</v>
      </c>
      <c r="O11" s="583">
        <v>-0.63200000000000001</v>
      </c>
      <c r="P11" s="583">
        <v>-0.63200000000000001</v>
      </c>
      <c r="Q11" s="583">
        <v>-0.626</v>
      </c>
      <c r="R11" s="583">
        <v>-0.63200000000000001</v>
      </c>
      <c r="S11" s="583">
        <v>-0.65500000000000003</v>
      </c>
      <c r="T11" s="583">
        <v>-0.63</v>
      </c>
      <c r="U11" s="583">
        <v>-0.626</v>
      </c>
      <c r="V11" s="205">
        <f t="shared" si="0"/>
        <v>-11.991999999999999</v>
      </c>
      <c r="X11" s="583">
        <v>-0.57899999999999996</v>
      </c>
      <c r="Y11" s="583">
        <v>-0.57899999999999996</v>
      </c>
      <c r="Z11" s="583">
        <v>-0.56299999999999994</v>
      </c>
      <c r="AA11" s="583">
        <v>-0.59699999999999998</v>
      </c>
      <c r="AB11" s="583">
        <v>-0.58399999999999996</v>
      </c>
      <c r="AC11" s="583">
        <v>-0.57899999999999996</v>
      </c>
      <c r="AD11" s="583">
        <v>-0.57899999999999996</v>
      </c>
      <c r="AE11" s="583">
        <v>-0.51300000000000001</v>
      </c>
      <c r="AF11" s="583">
        <v>-0.51300000000000001</v>
      </c>
      <c r="AG11" s="583">
        <v>-0.51300000000000001</v>
      </c>
      <c r="AH11" s="583">
        <v>-0.51300000000000001</v>
      </c>
      <c r="AI11" s="583">
        <v>-0.51300000000000001</v>
      </c>
      <c r="AJ11" s="583">
        <v>-0.51300000000000001</v>
      </c>
      <c r="AK11" s="583">
        <v>-0.55800000000000005</v>
      </c>
      <c r="AL11" s="583">
        <v>-0.55800000000000005</v>
      </c>
      <c r="AM11" s="205">
        <f t="shared" si="1"/>
        <v>-8.2539999999999996</v>
      </c>
      <c r="AO11" s="583">
        <v>-0.57399999999999995</v>
      </c>
      <c r="AP11" s="583">
        <v>-0.376</v>
      </c>
      <c r="AQ11" s="583">
        <v>-0.51200000000000001</v>
      </c>
      <c r="AR11" s="583">
        <v>-0.47599999999999998</v>
      </c>
      <c r="AS11" s="583">
        <v>-0.57399999999999995</v>
      </c>
      <c r="AT11" s="583">
        <v>-0.57399999999999995</v>
      </c>
      <c r="AU11" s="583">
        <v>-0.33</v>
      </c>
      <c r="AV11" s="583">
        <v>-0.46500000000000002</v>
      </c>
      <c r="AW11" s="583">
        <v>-0.40500000000000003</v>
      </c>
      <c r="AX11" s="583">
        <v>-0.47</v>
      </c>
      <c r="AY11" s="583">
        <v>-0.49299999999999999</v>
      </c>
      <c r="AZ11" s="583">
        <v>-0.26</v>
      </c>
      <c r="BA11" s="583">
        <v>-0.47</v>
      </c>
      <c r="BB11" s="583">
        <v>-0.57399999999999995</v>
      </c>
      <c r="BC11" s="205">
        <f t="shared" si="2"/>
        <v>-6.552999999999999</v>
      </c>
      <c r="BE11" s="583">
        <v>-0.46500000000000002</v>
      </c>
      <c r="BF11" s="583">
        <v>-0.72399999999999998</v>
      </c>
      <c r="BG11" s="583">
        <v>-0.46500000000000002</v>
      </c>
      <c r="BH11" s="583">
        <v>-0.46500000000000002</v>
      </c>
      <c r="BI11" s="583">
        <v>-0.61499999999999999</v>
      </c>
      <c r="BJ11" s="583">
        <v>-0.57199999999999995</v>
      </c>
      <c r="BK11" s="583">
        <v>-0.61499999999999999</v>
      </c>
      <c r="BL11" s="583">
        <v>-0.61499999999999999</v>
      </c>
      <c r="BM11" s="583">
        <v>-0.91900000000000004</v>
      </c>
      <c r="BN11" s="583">
        <v>-0.91900000000000004</v>
      </c>
      <c r="BO11" s="583">
        <v>-0.59499999999999997</v>
      </c>
      <c r="BP11" s="583">
        <v>-0.59499999999999997</v>
      </c>
      <c r="BQ11" s="205">
        <f t="shared" si="3"/>
        <v>-7.5640000000000001</v>
      </c>
      <c r="BR11" s="73"/>
      <c r="BS11" s="205">
        <f t="shared" si="4"/>
        <v>-34.363</v>
      </c>
      <c r="BU11" s="430"/>
      <c r="BV11" s="430"/>
      <c r="BW11" s="430"/>
      <c r="BX11" s="430"/>
      <c r="CA11" s="582"/>
    </row>
    <row r="12" spans="1:79" ht="15" customHeight="1" x14ac:dyDescent="0.25">
      <c r="B12" s="542" t="s">
        <v>564</v>
      </c>
      <c r="C12" s="583">
        <v>-0.61699999999999999</v>
      </c>
      <c r="D12" s="583">
        <v>-0.624</v>
      </c>
      <c r="E12" s="583">
        <v>-0.624</v>
      </c>
      <c r="F12" s="583">
        <v>-0.61699999999999999</v>
      </c>
      <c r="G12" s="583">
        <v>-0.624</v>
      </c>
      <c r="H12" s="583">
        <v>-0.61699999999999999</v>
      </c>
      <c r="I12" s="583">
        <v>-0.61699999999999999</v>
      </c>
      <c r="J12" s="583">
        <v>-0.624</v>
      </c>
      <c r="K12" s="583">
        <v>-0.61699999999999999</v>
      </c>
      <c r="L12" s="583">
        <v>-0.64300000000000002</v>
      </c>
      <c r="M12" s="583">
        <v>-0.624</v>
      </c>
      <c r="N12" s="583">
        <v>-0.624</v>
      </c>
      <c r="O12" s="583">
        <v>-0.624</v>
      </c>
      <c r="P12" s="583">
        <v>-0.624</v>
      </c>
      <c r="Q12" s="583">
        <v>-0.61699999999999999</v>
      </c>
      <c r="R12" s="583">
        <v>-0.624</v>
      </c>
      <c r="S12" s="583">
        <v>-0.65</v>
      </c>
      <c r="T12" s="583">
        <v>-0.62</v>
      </c>
      <c r="U12" s="583">
        <v>-0.61699999999999999</v>
      </c>
      <c r="V12" s="205">
        <f t="shared" si="0"/>
        <v>-11.847999999999999</v>
      </c>
      <c r="X12" s="583">
        <v>-0.58199999999999996</v>
      </c>
      <c r="Y12" s="583">
        <v>-0.58199999999999996</v>
      </c>
      <c r="Z12" s="583">
        <v>-0.58099999999999996</v>
      </c>
      <c r="AA12" s="583">
        <v>-0.59099999999999997</v>
      </c>
      <c r="AB12" s="583">
        <v>-0.57999999999999996</v>
      </c>
      <c r="AC12" s="583">
        <v>-0.58199999999999996</v>
      </c>
      <c r="AD12" s="583">
        <v>-0.58199999999999996</v>
      </c>
      <c r="AE12" s="583">
        <v>-0.56799999999999995</v>
      </c>
      <c r="AF12" s="583">
        <v>-0.56799999999999995</v>
      </c>
      <c r="AG12" s="583">
        <v>-0.56799999999999995</v>
      </c>
      <c r="AH12" s="583">
        <v>-0.56799999999999995</v>
      </c>
      <c r="AI12" s="583">
        <v>-0.56799999999999995</v>
      </c>
      <c r="AJ12" s="583">
        <v>-0.56799999999999995</v>
      </c>
      <c r="AK12" s="583">
        <v>-0.56100000000000005</v>
      </c>
      <c r="AL12" s="583">
        <v>-0.56100000000000005</v>
      </c>
      <c r="AM12" s="205">
        <f t="shared" si="1"/>
        <v>-8.6099999999999977</v>
      </c>
      <c r="AO12" s="583">
        <v>-0.52700000000000002</v>
      </c>
      <c r="AP12" s="583">
        <v>-0.43099999999999999</v>
      </c>
      <c r="AQ12" s="583">
        <v>-0.52300000000000002</v>
      </c>
      <c r="AR12" s="583">
        <v>-0.49</v>
      </c>
      <c r="AS12" s="583">
        <v>-0.52700000000000002</v>
      </c>
      <c r="AT12" s="583">
        <v>-0.52700000000000002</v>
      </c>
      <c r="AU12" s="583">
        <v>-0.33</v>
      </c>
      <c r="AV12" s="583">
        <v>-0.56200000000000006</v>
      </c>
      <c r="AW12" s="583">
        <v>-0.45700000000000002</v>
      </c>
      <c r="AX12" s="583">
        <v>-0.53600000000000003</v>
      </c>
      <c r="AY12" s="583">
        <v>-0.59299999999999997</v>
      </c>
      <c r="AZ12" s="583">
        <v>-0.26</v>
      </c>
      <c r="BA12" s="583">
        <v>-0.53600000000000003</v>
      </c>
      <c r="BB12" s="583">
        <v>-0.52700000000000002</v>
      </c>
      <c r="BC12" s="205">
        <f t="shared" si="2"/>
        <v>-6.8259999999999996</v>
      </c>
      <c r="BE12" s="583">
        <v>-0.46500000000000002</v>
      </c>
      <c r="BF12" s="583">
        <v>-0.72399999999999998</v>
      </c>
      <c r="BG12" s="583">
        <v>-0.46500000000000002</v>
      </c>
      <c r="BH12" s="583">
        <v>-0.46500000000000002</v>
      </c>
      <c r="BI12" s="583">
        <v>-0.61</v>
      </c>
      <c r="BJ12" s="583">
        <v>-0.57099999999999995</v>
      </c>
      <c r="BK12" s="583">
        <v>-0.61</v>
      </c>
      <c r="BL12" s="583">
        <v>-0.61</v>
      </c>
      <c r="BM12" s="583">
        <v>-0.91900000000000004</v>
      </c>
      <c r="BN12" s="583">
        <v>-0.91900000000000004</v>
      </c>
      <c r="BO12" s="583">
        <v>-0.59499999999999997</v>
      </c>
      <c r="BP12" s="583">
        <v>-0.59499999999999997</v>
      </c>
      <c r="BQ12" s="205">
        <f t="shared" si="3"/>
        <v>-7.548</v>
      </c>
      <c r="BR12" s="73"/>
      <c r="BS12" s="205">
        <f t="shared" si="4"/>
        <v>-34.832000000000001</v>
      </c>
      <c r="BU12" s="430"/>
      <c r="BV12" s="430"/>
      <c r="BW12" s="430"/>
      <c r="BX12" s="430"/>
    </row>
    <row r="13" spans="1:79" ht="15" customHeight="1" x14ac:dyDescent="0.25">
      <c r="B13" s="542" t="s">
        <v>565</v>
      </c>
      <c r="C13" s="583">
        <v>-0.60899999999999999</v>
      </c>
      <c r="D13" s="583">
        <v>-0.61599999999999999</v>
      </c>
      <c r="E13" s="583">
        <v>-0.61599999999999999</v>
      </c>
      <c r="F13" s="583">
        <v>-0.60899999999999999</v>
      </c>
      <c r="G13" s="583">
        <v>-0.61599999999999999</v>
      </c>
      <c r="H13" s="583">
        <v>-0.60899999999999999</v>
      </c>
      <c r="I13" s="583">
        <v>-0.60899999999999999</v>
      </c>
      <c r="J13" s="583">
        <v>-0.61599999999999999</v>
      </c>
      <c r="K13" s="583">
        <v>-0.60899999999999999</v>
      </c>
      <c r="L13" s="583">
        <v>-0.64300000000000002</v>
      </c>
      <c r="M13" s="583">
        <v>-0.61599999999999999</v>
      </c>
      <c r="N13" s="583">
        <v>-0.621</v>
      </c>
      <c r="O13" s="583">
        <v>-0.61599999999999999</v>
      </c>
      <c r="P13" s="583">
        <v>-0.61599999999999999</v>
      </c>
      <c r="Q13" s="583">
        <v>-0.60899999999999999</v>
      </c>
      <c r="R13" s="583">
        <v>-0.61599999999999999</v>
      </c>
      <c r="S13" s="583">
        <v>-0.64500000000000002</v>
      </c>
      <c r="T13" s="583">
        <v>-0.61099999999999999</v>
      </c>
      <c r="U13" s="583">
        <v>-0.60899999999999999</v>
      </c>
      <c r="V13" s="205">
        <f t="shared" si="0"/>
        <v>-11.710999999999999</v>
      </c>
      <c r="X13" s="583">
        <v>-0.57799999999999996</v>
      </c>
      <c r="Y13" s="583">
        <v>-0.57799999999999996</v>
      </c>
      <c r="Z13" s="583">
        <v>-0.60499999999999998</v>
      </c>
      <c r="AA13" s="583">
        <v>-0.60199999999999998</v>
      </c>
      <c r="AB13" s="583">
        <v>-0.59599999999999997</v>
      </c>
      <c r="AC13" s="583">
        <v>-0.57799999999999996</v>
      </c>
      <c r="AD13" s="583">
        <v>-0.57799999999999996</v>
      </c>
      <c r="AE13" s="583">
        <v>-0.58499999999999996</v>
      </c>
      <c r="AF13" s="583">
        <v>-0.58499999999999996</v>
      </c>
      <c r="AG13" s="583">
        <v>-0.58499999999999996</v>
      </c>
      <c r="AH13" s="583">
        <v>-0.58499999999999996</v>
      </c>
      <c r="AI13" s="583">
        <v>-0.58499999999999996</v>
      </c>
      <c r="AJ13" s="583">
        <v>-0.58499999999999996</v>
      </c>
      <c r="AK13" s="583">
        <v>-0.56399999999999995</v>
      </c>
      <c r="AL13" s="583">
        <v>-0.56399999999999995</v>
      </c>
      <c r="AM13" s="205">
        <f t="shared" si="1"/>
        <v>-8.7530000000000001</v>
      </c>
      <c r="AO13" s="583">
        <v>-0.497</v>
      </c>
      <c r="AP13" s="583">
        <v>-0.433</v>
      </c>
      <c r="AQ13" s="583">
        <v>-0.55400000000000005</v>
      </c>
      <c r="AR13" s="583">
        <v>-0.51100000000000001</v>
      </c>
      <c r="AS13" s="583">
        <v>-0.497</v>
      </c>
      <c r="AT13" s="583">
        <v>-0.497</v>
      </c>
      <c r="AU13" s="583">
        <v>-0.33</v>
      </c>
      <c r="AV13" s="583">
        <v>-0.496</v>
      </c>
      <c r="AW13" s="583">
        <v>-0.46400000000000002</v>
      </c>
      <c r="AX13" s="583">
        <v>-0.45400000000000001</v>
      </c>
      <c r="AY13" s="583">
        <v>-0.51400000000000001</v>
      </c>
      <c r="AZ13" s="583">
        <v>-0.26</v>
      </c>
      <c r="BA13" s="583">
        <v>-0.45400000000000001</v>
      </c>
      <c r="BB13" s="583">
        <v>-0.497</v>
      </c>
      <c r="BC13" s="205">
        <f t="shared" si="2"/>
        <v>-6.4579999999999993</v>
      </c>
      <c r="BE13" s="583">
        <v>-0.46500000000000002</v>
      </c>
      <c r="BF13" s="583">
        <v>-0.72399999999999998</v>
      </c>
      <c r="BG13" s="583">
        <v>-0.46500000000000002</v>
      </c>
      <c r="BH13" s="583">
        <v>-0.46500000000000002</v>
      </c>
      <c r="BI13" s="583">
        <v>-0.60499999999999998</v>
      </c>
      <c r="BJ13" s="583">
        <v>-0.56599999999999995</v>
      </c>
      <c r="BK13" s="583">
        <v>-0.60499999999999998</v>
      </c>
      <c r="BL13" s="583">
        <v>-0.60499999999999998</v>
      </c>
      <c r="BM13" s="583">
        <v>-0.91900000000000004</v>
      </c>
      <c r="BN13" s="583">
        <v>-0.91900000000000004</v>
      </c>
      <c r="BO13" s="583">
        <v>-0.59499999999999997</v>
      </c>
      <c r="BP13" s="583">
        <v>-0.59499999999999997</v>
      </c>
      <c r="BQ13" s="205">
        <f t="shared" si="3"/>
        <v>-7.5280000000000005</v>
      </c>
      <c r="BR13" s="73"/>
      <c r="BS13" s="205">
        <f t="shared" si="4"/>
        <v>-34.449999999999996</v>
      </c>
      <c r="BU13" s="430"/>
      <c r="BV13" s="430"/>
      <c r="BW13" s="430"/>
      <c r="BX13" s="430"/>
    </row>
    <row r="14" spans="1:79" ht="15" customHeight="1" x14ac:dyDescent="0.25">
      <c r="B14" s="542" t="s">
        <v>566</v>
      </c>
      <c r="C14" s="583">
        <v>-0.60099999999999998</v>
      </c>
      <c r="D14" s="583">
        <v>-0.60899999999999999</v>
      </c>
      <c r="E14" s="583">
        <v>-0.60899999999999999</v>
      </c>
      <c r="F14" s="583">
        <v>-0.60099999999999998</v>
      </c>
      <c r="G14" s="583">
        <v>-0.60899999999999999</v>
      </c>
      <c r="H14" s="583">
        <v>-0.60099999999999998</v>
      </c>
      <c r="I14" s="583">
        <v>-0.60099999999999998</v>
      </c>
      <c r="J14" s="583">
        <v>-0.60899999999999999</v>
      </c>
      <c r="K14" s="583">
        <v>-0.60099999999999998</v>
      </c>
      <c r="L14" s="583">
        <v>-0.64300000000000002</v>
      </c>
      <c r="M14" s="583">
        <v>-0.60899999999999999</v>
      </c>
      <c r="N14" s="583">
        <v>-0.61599999999999999</v>
      </c>
      <c r="O14" s="583">
        <v>-0.60899999999999999</v>
      </c>
      <c r="P14" s="583">
        <v>-0.60899999999999999</v>
      </c>
      <c r="Q14" s="583">
        <v>-0.60099999999999998</v>
      </c>
      <c r="R14" s="583">
        <v>-0.60899999999999999</v>
      </c>
      <c r="S14" s="583">
        <v>-0.63700000000000001</v>
      </c>
      <c r="T14" s="583">
        <v>-0.60799999999999998</v>
      </c>
      <c r="U14" s="583">
        <v>-0.60099999999999998</v>
      </c>
      <c r="V14" s="205">
        <f t="shared" si="0"/>
        <v>-11.583000000000002</v>
      </c>
      <c r="X14" s="583">
        <v>-0.56999999999999995</v>
      </c>
      <c r="Y14" s="583">
        <v>-0.56999999999999995</v>
      </c>
      <c r="Z14" s="583">
        <v>-0.61799999999999999</v>
      </c>
      <c r="AA14" s="583">
        <v>-0.58499999999999996</v>
      </c>
      <c r="AB14" s="583">
        <v>-0.57499999999999996</v>
      </c>
      <c r="AC14" s="583">
        <v>-0.56999999999999995</v>
      </c>
      <c r="AD14" s="583">
        <v>-0.56999999999999995</v>
      </c>
      <c r="AE14" s="583">
        <v>-0.56299999999999994</v>
      </c>
      <c r="AF14" s="583">
        <v>-0.56299999999999994</v>
      </c>
      <c r="AG14" s="583">
        <v>-0.56299999999999994</v>
      </c>
      <c r="AH14" s="583">
        <v>-0.56299999999999994</v>
      </c>
      <c r="AI14" s="583">
        <v>-0.56299999999999994</v>
      </c>
      <c r="AJ14" s="583">
        <v>-0.56299999999999994</v>
      </c>
      <c r="AK14" s="583">
        <v>-0.56000000000000005</v>
      </c>
      <c r="AL14" s="583">
        <v>-0.56000000000000005</v>
      </c>
      <c r="AM14" s="205">
        <f t="shared" si="1"/>
        <v>-8.5559999999999992</v>
      </c>
      <c r="AO14" s="583">
        <v>-0.47799999999999998</v>
      </c>
      <c r="AP14" s="583">
        <v>-0.46500000000000002</v>
      </c>
      <c r="AQ14" s="583">
        <v>-0.57299999999999995</v>
      </c>
      <c r="AR14" s="583">
        <v>-0.48299999999999998</v>
      </c>
      <c r="AS14" s="583">
        <v>-0.47799999999999998</v>
      </c>
      <c r="AT14" s="583">
        <v>-0.47799999999999998</v>
      </c>
      <c r="AU14" s="583">
        <v>-0.33</v>
      </c>
      <c r="AV14" s="583">
        <v>-0.496</v>
      </c>
      <c r="AW14" s="583">
        <v>-0.48099999999999998</v>
      </c>
      <c r="AX14" s="583">
        <v>-0.45500000000000002</v>
      </c>
      <c r="AY14" s="583">
        <v>-0.52900000000000003</v>
      </c>
      <c r="AZ14" s="583">
        <v>-0.26</v>
      </c>
      <c r="BA14" s="583">
        <v>-0.45500000000000002</v>
      </c>
      <c r="BB14" s="583">
        <v>-0.47799999999999998</v>
      </c>
      <c r="BC14" s="205">
        <f t="shared" si="2"/>
        <v>-6.4390000000000001</v>
      </c>
      <c r="BE14" s="583">
        <v>-0.46500000000000002</v>
      </c>
      <c r="BF14" s="583">
        <v>-0.72399999999999998</v>
      </c>
      <c r="BG14" s="583">
        <v>-0.46500000000000002</v>
      </c>
      <c r="BH14" s="583">
        <v>-0.46500000000000002</v>
      </c>
      <c r="BI14" s="583">
        <v>-0.6</v>
      </c>
      <c r="BJ14" s="583">
        <v>-0.56599999999999995</v>
      </c>
      <c r="BK14" s="583">
        <v>-0.6</v>
      </c>
      <c r="BL14" s="583">
        <v>-0.6</v>
      </c>
      <c r="BM14" s="583">
        <v>-0.91900000000000004</v>
      </c>
      <c r="BN14" s="583">
        <v>-0.91900000000000004</v>
      </c>
      <c r="BO14" s="583">
        <v>-0.59499999999999997</v>
      </c>
      <c r="BP14" s="583">
        <v>-0.59499999999999997</v>
      </c>
      <c r="BQ14" s="205">
        <f t="shared" si="3"/>
        <v>-7.5129999999999999</v>
      </c>
      <c r="BR14" s="73"/>
      <c r="BS14" s="205">
        <f t="shared" si="4"/>
        <v>-34.091000000000001</v>
      </c>
      <c r="BU14" s="430"/>
      <c r="BV14" s="430"/>
      <c r="BW14" s="430"/>
      <c r="BX14" s="430"/>
    </row>
    <row r="15" spans="1:79" ht="15" customHeight="1" x14ac:dyDescent="0.25">
      <c r="B15" s="542" t="s">
        <v>567</v>
      </c>
      <c r="C15" s="583">
        <v>-0.59399999999999997</v>
      </c>
      <c r="D15" s="583">
        <v>-0.60199999999999998</v>
      </c>
      <c r="E15" s="583">
        <v>-0.60199999999999998</v>
      </c>
      <c r="F15" s="583">
        <v>-0.59399999999999997</v>
      </c>
      <c r="G15" s="583">
        <v>-0.60199999999999998</v>
      </c>
      <c r="H15" s="583">
        <v>-0.59399999999999997</v>
      </c>
      <c r="I15" s="583">
        <v>-0.59399999999999997</v>
      </c>
      <c r="J15" s="583">
        <v>-0.60199999999999998</v>
      </c>
      <c r="K15" s="583">
        <v>-0.59399999999999997</v>
      </c>
      <c r="L15" s="583">
        <v>-0.64300000000000002</v>
      </c>
      <c r="M15" s="583">
        <v>-0.60199999999999998</v>
      </c>
      <c r="N15" s="583">
        <v>-0.60899999999999999</v>
      </c>
      <c r="O15" s="583">
        <v>-0.60199999999999998</v>
      </c>
      <c r="P15" s="583">
        <v>-0.60199999999999998</v>
      </c>
      <c r="Q15" s="583">
        <v>-0.59399999999999997</v>
      </c>
      <c r="R15" s="583">
        <v>-0.60199999999999998</v>
      </c>
      <c r="S15" s="583">
        <v>-0.63</v>
      </c>
      <c r="T15" s="583">
        <v>-0.60599999999999998</v>
      </c>
      <c r="U15" s="583">
        <v>-0.59399999999999997</v>
      </c>
      <c r="V15" s="205">
        <f t="shared" si="0"/>
        <v>-11.462</v>
      </c>
      <c r="X15" s="583">
        <v>-0.55700000000000005</v>
      </c>
      <c r="Y15" s="583">
        <v>-0.55700000000000005</v>
      </c>
      <c r="Z15" s="583">
        <v>-0.60399999999999998</v>
      </c>
      <c r="AA15" s="583">
        <v>-0.57299999999999995</v>
      </c>
      <c r="AB15" s="583">
        <v>-0.56399999999999995</v>
      </c>
      <c r="AC15" s="583">
        <v>-0.55700000000000005</v>
      </c>
      <c r="AD15" s="583">
        <v>-0.55700000000000005</v>
      </c>
      <c r="AE15" s="583">
        <v>-0.54300000000000004</v>
      </c>
      <c r="AF15" s="583">
        <v>-0.54300000000000004</v>
      </c>
      <c r="AG15" s="583">
        <v>-0.54300000000000004</v>
      </c>
      <c r="AH15" s="583">
        <v>-0.54300000000000004</v>
      </c>
      <c r="AI15" s="583">
        <v>-0.54300000000000004</v>
      </c>
      <c r="AJ15" s="583">
        <v>-0.54300000000000004</v>
      </c>
      <c r="AK15" s="583">
        <v>-0.55400000000000005</v>
      </c>
      <c r="AL15" s="583">
        <v>-0.55400000000000005</v>
      </c>
      <c r="AM15" s="205">
        <f t="shared" si="1"/>
        <v>-8.3350000000000009</v>
      </c>
      <c r="AO15" s="583">
        <v>-0.46200000000000002</v>
      </c>
      <c r="AP15" s="583">
        <v>-0.46200000000000002</v>
      </c>
      <c r="AQ15" s="583">
        <v>-0.57399999999999995</v>
      </c>
      <c r="AR15" s="583">
        <v>-0.47899999999999998</v>
      </c>
      <c r="AS15" s="583">
        <v>-0.46200000000000002</v>
      </c>
      <c r="AT15" s="583">
        <v>-0.46200000000000002</v>
      </c>
      <c r="AU15" s="583">
        <v>-0.33</v>
      </c>
      <c r="AV15" s="583">
        <v>-0.496</v>
      </c>
      <c r="AW15" s="583">
        <v>-0.48099999999999998</v>
      </c>
      <c r="AX15" s="583">
        <v>-0.47399999999999998</v>
      </c>
      <c r="AY15" s="583">
        <v>-0.55900000000000005</v>
      </c>
      <c r="AZ15" s="583">
        <v>-0.26</v>
      </c>
      <c r="BA15" s="583">
        <v>-0.47399999999999998</v>
      </c>
      <c r="BB15" s="583">
        <v>-0.46200000000000002</v>
      </c>
      <c r="BC15" s="205">
        <f t="shared" si="2"/>
        <v>-6.4370000000000003</v>
      </c>
      <c r="BE15" s="583">
        <v>-0.46500000000000002</v>
      </c>
      <c r="BF15" s="583">
        <v>-0.72399999999999998</v>
      </c>
      <c r="BG15" s="583">
        <v>-0.46500000000000002</v>
      </c>
      <c r="BH15" s="583">
        <v>-0.46500000000000002</v>
      </c>
      <c r="BI15" s="583">
        <v>-0.59499999999999997</v>
      </c>
      <c r="BJ15" s="583">
        <v>-0.56499999999999995</v>
      </c>
      <c r="BK15" s="583">
        <v>-0.59499999999999997</v>
      </c>
      <c r="BL15" s="583">
        <v>-0.59499999999999997</v>
      </c>
      <c r="BM15" s="583">
        <v>-0.91900000000000004</v>
      </c>
      <c r="BN15" s="583">
        <v>-0.91900000000000004</v>
      </c>
      <c r="BO15" s="583">
        <v>-0.59499999999999997</v>
      </c>
      <c r="BP15" s="583">
        <v>-0.59499999999999997</v>
      </c>
      <c r="BQ15" s="205">
        <f t="shared" si="3"/>
        <v>-7.4969999999999999</v>
      </c>
      <c r="BR15" s="73"/>
      <c r="BS15" s="205">
        <f t="shared" si="4"/>
        <v>-33.731000000000002</v>
      </c>
      <c r="BU15" s="430"/>
      <c r="BV15" s="430"/>
      <c r="BW15" s="430"/>
      <c r="BX15" s="430"/>
    </row>
    <row r="16" spans="1:79" ht="15" customHeight="1" x14ac:dyDescent="0.25">
      <c r="B16" s="542" t="s">
        <v>568</v>
      </c>
      <c r="C16" s="583">
        <v>-0.58899999999999997</v>
      </c>
      <c r="D16" s="583">
        <v>-0.59599999999999997</v>
      </c>
      <c r="E16" s="583">
        <v>-0.59599999999999997</v>
      </c>
      <c r="F16" s="583">
        <v>-0.58899999999999997</v>
      </c>
      <c r="G16" s="583">
        <v>-0.59599999999999997</v>
      </c>
      <c r="H16" s="583">
        <v>-0.58899999999999997</v>
      </c>
      <c r="I16" s="583">
        <v>-0.58899999999999997</v>
      </c>
      <c r="J16" s="583">
        <v>-0.59599999999999997</v>
      </c>
      <c r="K16" s="583">
        <v>-0.58899999999999997</v>
      </c>
      <c r="L16" s="583">
        <v>-0.64300000000000002</v>
      </c>
      <c r="M16" s="583">
        <v>-0.59599999999999997</v>
      </c>
      <c r="N16" s="583">
        <v>-0.59899999999999998</v>
      </c>
      <c r="O16" s="583">
        <v>-0.59599999999999997</v>
      </c>
      <c r="P16" s="583">
        <v>-0.59599999999999997</v>
      </c>
      <c r="Q16" s="583">
        <v>-0.58899999999999997</v>
      </c>
      <c r="R16" s="583">
        <v>-0.59599999999999997</v>
      </c>
      <c r="S16" s="583">
        <v>-0.62</v>
      </c>
      <c r="T16" s="583">
        <v>-0.60699999999999998</v>
      </c>
      <c r="U16" s="583">
        <v>-0.58899999999999997</v>
      </c>
      <c r="V16" s="205">
        <f t="shared" si="0"/>
        <v>-11.36</v>
      </c>
      <c r="X16" s="583">
        <v>-0.46600000000000003</v>
      </c>
      <c r="Y16" s="583">
        <v>-0.46600000000000003</v>
      </c>
      <c r="Z16" s="583">
        <v>-0.57499999999999996</v>
      </c>
      <c r="AA16" s="583">
        <v>-0.57499999999999996</v>
      </c>
      <c r="AB16" s="583">
        <v>-0.57299999999999995</v>
      </c>
      <c r="AC16" s="583">
        <v>-0.46600000000000003</v>
      </c>
      <c r="AD16" s="583">
        <v>-0.46600000000000003</v>
      </c>
      <c r="AE16" s="583">
        <v>-0.436</v>
      </c>
      <c r="AF16" s="583">
        <v>-0.436</v>
      </c>
      <c r="AG16" s="583">
        <v>-0.436</v>
      </c>
      <c r="AH16" s="583">
        <v>-0.436</v>
      </c>
      <c r="AI16" s="583">
        <v>-0.436</v>
      </c>
      <c r="AJ16" s="583">
        <v>-0.436</v>
      </c>
      <c r="AK16" s="583">
        <v>-0.54500000000000004</v>
      </c>
      <c r="AL16" s="583">
        <v>-0.54500000000000004</v>
      </c>
      <c r="AM16" s="205">
        <f t="shared" si="1"/>
        <v>-7.2930000000000001</v>
      </c>
      <c r="AO16" s="583">
        <v>-0.53</v>
      </c>
      <c r="AP16" s="583">
        <v>-0.46300000000000002</v>
      </c>
      <c r="AQ16" s="583">
        <v>-0.53600000000000003</v>
      </c>
      <c r="AR16" s="583">
        <v>-0.49099999999999999</v>
      </c>
      <c r="AS16" s="583">
        <v>-0.53</v>
      </c>
      <c r="AT16" s="583">
        <v>-0.53</v>
      </c>
      <c r="AU16" s="583">
        <v>-0.33</v>
      </c>
      <c r="AV16" s="583">
        <v>-0.496</v>
      </c>
      <c r="AW16" s="583">
        <v>-0.46700000000000003</v>
      </c>
      <c r="AX16" s="583">
        <v>-0.40699999999999997</v>
      </c>
      <c r="AY16" s="583">
        <v>-0.46899999999999997</v>
      </c>
      <c r="AZ16" s="583">
        <v>-0.26</v>
      </c>
      <c r="BA16" s="583">
        <v>-0.40699999999999997</v>
      </c>
      <c r="BB16" s="583">
        <v>-0.53</v>
      </c>
      <c r="BC16" s="205">
        <f t="shared" si="2"/>
        <v>-6.4460000000000006</v>
      </c>
      <c r="BE16" s="583">
        <v>-0.46500000000000002</v>
      </c>
      <c r="BF16" s="583">
        <v>-0.72399999999999998</v>
      </c>
      <c r="BG16" s="583">
        <v>-0.46500000000000002</v>
      </c>
      <c r="BH16" s="583">
        <v>-0.46500000000000002</v>
      </c>
      <c r="BI16" s="583">
        <v>-0.58599999999999997</v>
      </c>
      <c r="BJ16" s="583">
        <v>-0.56299999999999994</v>
      </c>
      <c r="BK16" s="583">
        <v>-0.58599999999999997</v>
      </c>
      <c r="BL16" s="583">
        <v>-0.58599999999999997</v>
      </c>
      <c r="BM16" s="583">
        <v>-0.91900000000000004</v>
      </c>
      <c r="BN16" s="583">
        <v>-0.91900000000000004</v>
      </c>
      <c r="BO16" s="583">
        <v>-0.59499999999999997</v>
      </c>
      <c r="BP16" s="583">
        <v>-0.59499999999999997</v>
      </c>
      <c r="BQ16" s="205">
        <f t="shared" si="3"/>
        <v>-7.468</v>
      </c>
      <c r="BR16" s="73"/>
      <c r="BS16" s="205">
        <f t="shared" si="4"/>
        <v>-32.567</v>
      </c>
      <c r="BU16" s="430"/>
      <c r="BV16" s="430"/>
      <c r="BW16" s="430"/>
      <c r="BX16" s="430"/>
    </row>
    <row r="17" spans="2:76" ht="15" customHeight="1" x14ac:dyDescent="0.25">
      <c r="B17" s="542" t="s">
        <v>569</v>
      </c>
      <c r="C17" s="583">
        <v>-0.58399999999999996</v>
      </c>
      <c r="D17" s="583">
        <v>-0.59</v>
      </c>
      <c r="E17" s="583">
        <v>-0.59</v>
      </c>
      <c r="F17" s="583">
        <v>-0.58399999999999996</v>
      </c>
      <c r="G17" s="583">
        <v>-0.59</v>
      </c>
      <c r="H17" s="583">
        <v>-0.58399999999999996</v>
      </c>
      <c r="I17" s="583">
        <v>-0.58399999999999996</v>
      </c>
      <c r="J17" s="583">
        <v>-0.59</v>
      </c>
      <c r="K17" s="583">
        <v>-0.58399999999999996</v>
      </c>
      <c r="L17" s="583">
        <v>-0.64300000000000002</v>
      </c>
      <c r="M17" s="583">
        <v>-0.59</v>
      </c>
      <c r="N17" s="583">
        <v>-0.58899999999999997</v>
      </c>
      <c r="O17" s="583">
        <v>-0.59</v>
      </c>
      <c r="P17" s="583">
        <v>-0.59</v>
      </c>
      <c r="Q17" s="583">
        <v>-0.58399999999999996</v>
      </c>
      <c r="R17" s="583">
        <v>-0.59</v>
      </c>
      <c r="S17" s="583">
        <v>-0.61099999999999999</v>
      </c>
      <c r="T17" s="583">
        <v>-0.64900000000000002</v>
      </c>
      <c r="U17" s="583">
        <v>-0.58399999999999996</v>
      </c>
      <c r="V17" s="205">
        <f t="shared" si="0"/>
        <v>-11.299999999999997</v>
      </c>
      <c r="X17" s="583">
        <v>-0.42299999999999999</v>
      </c>
      <c r="Y17" s="583">
        <v>-0.42299999999999999</v>
      </c>
      <c r="Z17" s="583">
        <v>-0.46500000000000002</v>
      </c>
      <c r="AA17" s="583">
        <v>-0.52500000000000002</v>
      </c>
      <c r="AB17" s="583">
        <v>-0.50900000000000001</v>
      </c>
      <c r="AC17" s="583">
        <v>-0.42299999999999999</v>
      </c>
      <c r="AD17" s="583">
        <v>-0.42299999999999999</v>
      </c>
      <c r="AE17" s="583">
        <v>-0.34499999999999997</v>
      </c>
      <c r="AF17" s="583">
        <v>-0.34499999999999997</v>
      </c>
      <c r="AG17" s="583">
        <v>-0.34499999999999997</v>
      </c>
      <c r="AH17" s="583">
        <v>-0.34499999999999997</v>
      </c>
      <c r="AI17" s="583">
        <v>-0.34499999999999997</v>
      </c>
      <c r="AJ17" s="583">
        <v>-0.34499999999999997</v>
      </c>
      <c r="AK17" s="583">
        <v>-0.46</v>
      </c>
      <c r="AL17" s="583">
        <v>-0.46</v>
      </c>
      <c r="AM17" s="205">
        <f t="shared" si="1"/>
        <v>-6.1809999999999983</v>
      </c>
      <c r="AO17" s="583">
        <v>-0.53</v>
      </c>
      <c r="AP17" s="583">
        <v>-0.33</v>
      </c>
      <c r="AQ17" s="583">
        <v>-0.42399999999999999</v>
      </c>
      <c r="AR17" s="583">
        <v>-0.36599999999999999</v>
      </c>
      <c r="AS17" s="583">
        <v>-0.53</v>
      </c>
      <c r="AT17" s="583">
        <v>-0.53</v>
      </c>
      <c r="AU17" s="583">
        <v>-0.33</v>
      </c>
      <c r="AV17" s="583">
        <v>-0.496</v>
      </c>
      <c r="AW17" s="583">
        <v>-0.39900000000000002</v>
      </c>
      <c r="AX17" s="583">
        <v>-0.23799999999999999</v>
      </c>
      <c r="AY17" s="583">
        <v>-0.183</v>
      </c>
      <c r="AZ17" s="583">
        <v>-0.26</v>
      </c>
      <c r="BA17" s="583">
        <v>-0.23799999999999999</v>
      </c>
      <c r="BB17" s="583">
        <v>-0.53</v>
      </c>
      <c r="BC17" s="205">
        <f t="shared" si="2"/>
        <v>-5.3839999999999995</v>
      </c>
      <c r="BE17" s="583">
        <v>-0.46500000000000002</v>
      </c>
      <c r="BF17" s="583">
        <v>-0.72399999999999998</v>
      </c>
      <c r="BG17" s="583">
        <v>-0.46500000000000002</v>
      </c>
      <c r="BH17" s="583">
        <v>-0.46500000000000002</v>
      </c>
      <c r="BI17" s="583">
        <v>-0.58199999999999996</v>
      </c>
      <c r="BJ17" s="583">
        <v>-0.56399999999999995</v>
      </c>
      <c r="BK17" s="583">
        <v>-0.58199999999999996</v>
      </c>
      <c r="BL17" s="583">
        <v>-0.58199999999999996</v>
      </c>
      <c r="BM17" s="583">
        <v>-0.91900000000000004</v>
      </c>
      <c r="BN17" s="583">
        <v>-0.91900000000000004</v>
      </c>
      <c r="BO17" s="583">
        <v>-0.59499999999999997</v>
      </c>
      <c r="BP17" s="583">
        <v>-0.59499999999999997</v>
      </c>
      <c r="BQ17" s="205">
        <f t="shared" si="3"/>
        <v>-7.4570000000000007</v>
      </c>
      <c r="BR17" s="73"/>
      <c r="BS17" s="205">
        <f t="shared" si="4"/>
        <v>-30.321999999999996</v>
      </c>
      <c r="BU17" s="430"/>
      <c r="BV17" s="430"/>
      <c r="BW17" s="430"/>
      <c r="BX17" s="430"/>
    </row>
    <row r="18" spans="2:76" ht="15" customHeight="1" x14ac:dyDescent="0.25">
      <c r="B18" s="542" t="s">
        <v>570</v>
      </c>
      <c r="C18" s="583">
        <v>-0.57899999999999996</v>
      </c>
      <c r="D18" s="583">
        <v>-0.58399999999999996</v>
      </c>
      <c r="E18" s="583">
        <v>-0.58399999999999996</v>
      </c>
      <c r="F18" s="583">
        <v>-0.57899999999999996</v>
      </c>
      <c r="G18" s="583">
        <v>-0.58399999999999996</v>
      </c>
      <c r="H18" s="583">
        <v>-0.57899999999999996</v>
      </c>
      <c r="I18" s="583">
        <v>-0.57899999999999996</v>
      </c>
      <c r="J18" s="583">
        <v>-0.58399999999999996</v>
      </c>
      <c r="K18" s="583">
        <v>-0.57899999999999996</v>
      </c>
      <c r="L18" s="583">
        <v>-0.64300000000000002</v>
      </c>
      <c r="M18" s="583">
        <v>-0.58399999999999996</v>
      </c>
      <c r="N18" s="583">
        <v>-0.57799999999999996</v>
      </c>
      <c r="O18" s="583">
        <v>-0.58399999999999996</v>
      </c>
      <c r="P18" s="583">
        <v>-0.58399999999999996</v>
      </c>
      <c r="Q18" s="583">
        <v>-0.57899999999999996</v>
      </c>
      <c r="R18" s="583">
        <v>-0.58399999999999996</v>
      </c>
      <c r="S18" s="583">
        <v>-0.60599999999999998</v>
      </c>
      <c r="T18" s="583">
        <v>-0.64700000000000002</v>
      </c>
      <c r="U18" s="583">
        <v>-0.57899999999999996</v>
      </c>
      <c r="V18" s="205">
        <f t="shared" si="0"/>
        <v>-11.199</v>
      </c>
      <c r="X18" s="583">
        <v>-0.39</v>
      </c>
      <c r="Y18" s="583">
        <v>-0.39</v>
      </c>
      <c r="Z18" s="583">
        <v>-0.40300000000000002</v>
      </c>
      <c r="AA18" s="583">
        <v>-0.495</v>
      </c>
      <c r="AB18" s="583">
        <v>-0.48</v>
      </c>
      <c r="AC18" s="583">
        <v>-0.39</v>
      </c>
      <c r="AD18" s="583">
        <v>-0.39</v>
      </c>
      <c r="AE18" s="583">
        <v>-0.26700000000000002</v>
      </c>
      <c r="AF18" s="583">
        <v>-0.26700000000000002</v>
      </c>
      <c r="AG18" s="583">
        <v>-0.26700000000000002</v>
      </c>
      <c r="AH18" s="583">
        <v>-0.26700000000000002</v>
      </c>
      <c r="AI18" s="583">
        <v>-0.26700000000000002</v>
      </c>
      <c r="AJ18" s="583">
        <v>-0.26700000000000002</v>
      </c>
      <c r="AK18" s="583">
        <v>-0.42199999999999999</v>
      </c>
      <c r="AL18" s="583">
        <v>-0.42199999999999999</v>
      </c>
      <c r="AM18" s="205">
        <f t="shared" si="1"/>
        <v>-5.3840000000000003</v>
      </c>
      <c r="AO18" s="583">
        <v>-0.53600000000000003</v>
      </c>
      <c r="AP18" s="583">
        <v>-0.218</v>
      </c>
      <c r="AQ18" s="583">
        <v>-0.38200000000000001</v>
      </c>
      <c r="AR18" s="583">
        <v>-0.30099999999999999</v>
      </c>
      <c r="AS18" s="583">
        <v>-0.53600000000000003</v>
      </c>
      <c r="AT18" s="583">
        <v>-0.53600000000000003</v>
      </c>
      <c r="AU18" s="583">
        <v>-0.33</v>
      </c>
      <c r="AV18" s="583">
        <v>-0.496</v>
      </c>
      <c r="AW18" s="583">
        <v>-0.35399999999999998</v>
      </c>
      <c r="AX18" s="583">
        <v>-0.122</v>
      </c>
      <c r="AY18" s="583">
        <v>-3.3000000000000002E-2</v>
      </c>
      <c r="AZ18" s="583">
        <v>-0.26</v>
      </c>
      <c r="BA18" s="583">
        <v>-0.122</v>
      </c>
      <c r="BB18" s="583">
        <v>-0.53600000000000003</v>
      </c>
      <c r="BC18" s="205">
        <f t="shared" si="2"/>
        <v>-4.7620000000000005</v>
      </c>
      <c r="BE18" s="583">
        <v>-0.46500000000000002</v>
      </c>
      <c r="BF18" s="583">
        <v>-0.72399999999999998</v>
      </c>
      <c r="BG18" s="583">
        <v>-0.46500000000000002</v>
      </c>
      <c r="BH18" s="583">
        <v>-0.46500000000000002</v>
      </c>
      <c r="BI18" s="583">
        <v>-0.57699999999999996</v>
      </c>
      <c r="BJ18" s="583">
        <v>-0.56299999999999994</v>
      </c>
      <c r="BK18" s="583">
        <v>-0.57699999999999996</v>
      </c>
      <c r="BL18" s="583">
        <v>-0.57699999999999996</v>
      </c>
      <c r="BM18" s="583">
        <v>-0.91900000000000004</v>
      </c>
      <c r="BN18" s="583">
        <v>-0.91900000000000004</v>
      </c>
      <c r="BO18" s="583">
        <v>-0.59499999999999997</v>
      </c>
      <c r="BP18" s="583">
        <v>-0.59499999999999997</v>
      </c>
      <c r="BQ18" s="205">
        <f t="shared" si="3"/>
        <v>-7.4410000000000007</v>
      </c>
      <c r="BR18" s="73"/>
      <c r="BS18" s="205">
        <f t="shared" si="4"/>
        <v>-28.786000000000001</v>
      </c>
      <c r="BU18" s="430"/>
      <c r="BV18" s="430"/>
      <c r="BW18" s="430"/>
      <c r="BX18" s="430"/>
    </row>
    <row r="19" spans="2:76" ht="15" customHeight="1" x14ac:dyDescent="0.25">
      <c r="B19" s="542" t="s">
        <v>571</v>
      </c>
      <c r="C19" s="583">
        <v>-0.57399999999999995</v>
      </c>
      <c r="D19" s="583">
        <v>-0.57799999999999996</v>
      </c>
      <c r="E19" s="583">
        <v>-0.57799999999999996</v>
      </c>
      <c r="F19" s="583">
        <v>-0.57399999999999995</v>
      </c>
      <c r="G19" s="583">
        <v>-0.57799999999999996</v>
      </c>
      <c r="H19" s="583">
        <v>-0.57399999999999995</v>
      </c>
      <c r="I19" s="583">
        <v>-0.57399999999999995</v>
      </c>
      <c r="J19" s="583">
        <v>-0.57799999999999996</v>
      </c>
      <c r="K19" s="583">
        <v>-0.57399999999999995</v>
      </c>
      <c r="L19" s="583">
        <v>-0.64300000000000002</v>
      </c>
      <c r="M19" s="583">
        <v>-0.57799999999999996</v>
      </c>
      <c r="N19" s="583">
        <v>-0.56899999999999995</v>
      </c>
      <c r="O19" s="583">
        <v>-0.57799999999999996</v>
      </c>
      <c r="P19" s="583">
        <v>-0.57799999999999996</v>
      </c>
      <c r="Q19" s="583">
        <v>-0.57399999999999995</v>
      </c>
      <c r="R19" s="583">
        <v>-0.57799999999999996</v>
      </c>
      <c r="S19" s="583">
        <v>-0.60099999999999998</v>
      </c>
      <c r="T19" s="583">
        <v>-0.64200000000000002</v>
      </c>
      <c r="U19" s="583">
        <v>-0.57399999999999995</v>
      </c>
      <c r="V19" s="205">
        <f t="shared" si="0"/>
        <v>-11.097</v>
      </c>
      <c r="X19" s="583">
        <v>-0.372</v>
      </c>
      <c r="Y19" s="583">
        <v>-0.372</v>
      </c>
      <c r="Z19" s="583">
        <v>-0.32300000000000001</v>
      </c>
      <c r="AA19" s="583">
        <v>-0.42399999999999999</v>
      </c>
      <c r="AB19" s="583">
        <v>-0.39200000000000002</v>
      </c>
      <c r="AC19" s="583">
        <v>-0.372</v>
      </c>
      <c r="AD19" s="583">
        <v>-0.372</v>
      </c>
      <c r="AE19" s="583">
        <v>-0.23899999999999999</v>
      </c>
      <c r="AF19" s="583">
        <v>-0.23899999999999999</v>
      </c>
      <c r="AG19" s="583">
        <v>-0.23899999999999999</v>
      </c>
      <c r="AH19" s="583">
        <v>-0.23899999999999999</v>
      </c>
      <c r="AI19" s="583">
        <v>-0.23899999999999999</v>
      </c>
      <c r="AJ19" s="583">
        <v>-0.23899999999999999</v>
      </c>
      <c r="AK19" s="583">
        <v>-0.38700000000000001</v>
      </c>
      <c r="AL19" s="583">
        <v>-0.38700000000000001</v>
      </c>
      <c r="AM19" s="205">
        <f t="shared" si="1"/>
        <v>-4.8349999999999991</v>
      </c>
      <c r="AO19" s="583">
        <v>-0.54400000000000004</v>
      </c>
      <c r="AP19" s="583">
        <v>-0.317</v>
      </c>
      <c r="AQ19" s="583">
        <v>-0.30499999999999999</v>
      </c>
      <c r="AR19" s="583">
        <v>-0.35099999999999998</v>
      </c>
      <c r="AS19" s="583">
        <v>-0.54400000000000004</v>
      </c>
      <c r="AT19" s="583">
        <v>-0.54400000000000004</v>
      </c>
      <c r="AU19" s="583">
        <v>-0.33</v>
      </c>
      <c r="AV19" s="583">
        <v>-0.496</v>
      </c>
      <c r="AW19" s="583">
        <v>-0.32400000000000001</v>
      </c>
      <c r="AX19" s="583">
        <v>-0.20599999999999999</v>
      </c>
      <c r="AY19" s="583">
        <v>-0.12</v>
      </c>
      <c r="AZ19" s="583">
        <v>-0.26</v>
      </c>
      <c r="BA19" s="583">
        <v>-0.20599999999999999</v>
      </c>
      <c r="BB19" s="583">
        <v>-0.54400000000000004</v>
      </c>
      <c r="BC19" s="205">
        <f t="shared" si="2"/>
        <v>-5.0909999999999993</v>
      </c>
      <c r="BE19" s="583">
        <v>-0.46500000000000002</v>
      </c>
      <c r="BF19" s="583">
        <v>-0.72399999999999998</v>
      </c>
      <c r="BG19" s="583">
        <v>-0.46500000000000002</v>
      </c>
      <c r="BH19" s="583">
        <v>-0.46500000000000002</v>
      </c>
      <c r="BI19" s="583">
        <v>-0.57199999999999995</v>
      </c>
      <c r="BJ19" s="583">
        <v>-0.56000000000000005</v>
      </c>
      <c r="BK19" s="583">
        <v>-0.57199999999999995</v>
      </c>
      <c r="BL19" s="583">
        <v>-0.57199999999999995</v>
      </c>
      <c r="BM19" s="583">
        <v>-0.91900000000000004</v>
      </c>
      <c r="BN19" s="583">
        <v>-0.91900000000000004</v>
      </c>
      <c r="BO19" s="583">
        <v>-0.59499999999999997</v>
      </c>
      <c r="BP19" s="583">
        <v>-0.59499999999999997</v>
      </c>
      <c r="BQ19" s="205">
        <f t="shared" si="3"/>
        <v>-7.423</v>
      </c>
      <c r="BR19" s="73"/>
      <c r="BS19" s="205">
        <f t="shared" si="4"/>
        <v>-28.445999999999998</v>
      </c>
      <c r="BU19" s="430"/>
      <c r="BV19" s="430"/>
      <c r="BW19" s="430"/>
      <c r="BX19" s="430"/>
    </row>
    <row r="20" spans="2:76" ht="15" customHeight="1" x14ac:dyDescent="0.25">
      <c r="B20" s="542" t="s">
        <v>572</v>
      </c>
      <c r="C20" s="583">
        <v>-0.56799999999999995</v>
      </c>
      <c r="D20" s="583">
        <v>-0.57199999999999995</v>
      </c>
      <c r="E20" s="583">
        <v>-0.57199999999999995</v>
      </c>
      <c r="F20" s="583">
        <v>-0.56799999999999995</v>
      </c>
      <c r="G20" s="583">
        <v>-0.57199999999999995</v>
      </c>
      <c r="H20" s="583">
        <v>-0.56799999999999995</v>
      </c>
      <c r="I20" s="583">
        <v>-0.56799999999999995</v>
      </c>
      <c r="J20" s="583">
        <v>-0.57199999999999995</v>
      </c>
      <c r="K20" s="583">
        <v>-0.56799999999999995</v>
      </c>
      <c r="L20" s="583">
        <v>-0.64300000000000002</v>
      </c>
      <c r="M20" s="583">
        <v>-0.57199999999999995</v>
      </c>
      <c r="N20" s="583">
        <v>-0.56100000000000005</v>
      </c>
      <c r="O20" s="583">
        <v>-0.57199999999999995</v>
      </c>
      <c r="P20" s="583">
        <v>-0.57199999999999995</v>
      </c>
      <c r="Q20" s="583">
        <v>-0.56799999999999995</v>
      </c>
      <c r="R20" s="583">
        <v>-0.57199999999999995</v>
      </c>
      <c r="S20" s="583">
        <v>-0.59399999999999997</v>
      </c>
      <c r="T20" s="583">
        <v>-0.63400000000000001</v>
      </c>
      <c r="U20" s="583">
        <v>-0.56799999999999995</v>
      </c>
      <c r="V20" s="205">
        <f t="shared" si="0"/>
        <v>-10.983999999999996</v>
      </c>
      <c r="X20" s="583">
        <v>-0.374</v>
      </c>
      <c r="Y20" s="583">
        <v>-0.374</v>
      </c>
      <c r="Z20" s="583">
        <v>-0.218</v>
      </c>
      <c r="AA20" s="583">
        <v>-0.40100000000000002</v>
      </c>
      <c r="AB20" s="583">
        <v>-0.38600000000000001</v>
      </c>
      <c r="AC20" s="583">
        <v>-0.374</v>
      </c>
      <c r="AD20" s="583">
        <v>-0.374</v>
      </c>
      <c r="AE20" s="583">
        <v>-0.26900000000000002</v>
      </c>
      <c r="AF20" s="583">
        <v>-0.26900000000000002</v>
      </c>
      <c r="AG20" s="583">
        <v>-0.26900000000000002</v>
      </c>
      <c r="AH20" s="583">
        <v>-0.26900000000000002</v>
      </c>
      <c r="AI20" s="583">
        <v>-0.26900000000000002</v>
      </c>
      <c r="AJ20" s="583">
        <v>-0.26900000000000002</v>
      </c>
      <c r="AK20" s="583">
        <v>-0.36699999999999999</v>
      </c>
      <c r="AL20" s="583">
        <v>-0.36699999999999999</v>
      </c>
      <c r="AM20" s="205">
        <f t="shared" si="1"/>
        <v>-4.8490000000000011</v>
      </c>
      <c r="AO20" s="583">
        <v>-0.504</v>
      </c>
      <c r="AP20" s="583">
        <v>-0.30199999999999999</v>
      </c>
      <c r="AQ20" s="583">
        <v>-0.26800000000000002</v>
      </c>
      <c r="AR20" s="583">
        <v>-0.32600000000000001</v>
      </c>
      <c r="AS20" s="583">
        <v>-0.504</v>
      </c>
      <c r="AT20" s="583">
        <v>-0.504</v>
      </c>
      <c r="AU20" s="583">
        <v>-0.33</v>
      </c>
      <c r="AV20" s="583">
        <v>-0.496</v>
      </c>
      <c r="AW20" s="583">
        <v>-0.30399999999999999</v>
      </c>
      <c r="AX20" s="583">
        <v>-0.17699999999999999</v>
      </c>
      <c r="AY20" s="583">
        <v>-7.4999999999999997E-2</v>
      </c>
      <c r="AZ20" s="583">
        <v>-0.26</v>
      </c>
      <c r="BA20" s="583">
        <v>-0.17699999999999999</v>
      </c>
      <c r="BB20" s="583">
        <v>-0.504</v>
      </c>
      <c r="BC20" s="205">
        <f t="shared" si="2"/>
        <v>-4.7309999999999999</v>
      </c>
      <c r="BE20" s="583">
        <v>-0.46500000000000002</v>
      </c>
      <c r="BF20" s="583">
        <v>-0.72399999999999998</v>
      </c>
      <c r="BG20" s="583">
        <v>-0.46500000000000002</v>
      </c>
      <c r="BH20" s="583">
        <v>-0.46500000000000002</v>
      </c>
      <c r="BI20" s="583">
        <v>-0.56699999999999995</v>
      </c>
      <c r="BJ20" s="583">
        <v>-0.55800000000000005</v>
      </c>
      <c r="BK20" s="583">
        <v>-0.56699999999999995</v>
      </c>
      <c r="BL20" s="583">
        <v>-0.56699999999999995</v>
      </c>
      <c r="BM20" s="583">
        <v>-0.91900000000000004</v>
      </c>
      <c r="BN20" s="583">
        <v>-0.91900000000000004</v>
      </c>
      <c r="BO20" s="583">
        <v>-0.59499999999999997</v>
      </c>
      <c r="BP20" s="583">
        <v>-0.59499999999999997</v>
      </c>
      <c r="BQ20" s="205">
        <f t="shared" si="3"/>
        <v>-7.4060000000000006</v>
      </c>
      <c r="BR20" s="73"/>
      <c r="BS20" s="205">
        <f t="shared" si="4"/>
        <v>-27.97</v>
      </c>
      <c r="BU20" s="430"/>
      <c r="BV20" s="430"/>
      <c r="BW20" s="430"/>
      <c r="BX20" s="430"/>
    </row>
    <row r="21" spans="2:76" ht="15" customHeight="1" x14ac:dyDescent="0.25">
      <c r="B21" s="542" t="s">
        <v>573</v>
      </c>
      <c r="C21" s="583">
        <v>-0.56200000000000006</v>
      </c>
      <c r="D21" s="583">
        <v>-0.56599999999999995</v>
      </c>
      <c r="E21" s="583">
        <v>-0.56599999999999995</v>
      </c>
      <c r="F21" s="583">
        <v>-0.56200000000000006</v>
      </c>
      <c r="G21" s="583">
        <v>-0.56599999999999995</v>
      </c>
      <c r="H21" s="583">
        <v>-0.56200000000000006</v>
      </c>
      <c r="I21" s="583">
        <v>-0.56200000000000006</v>
      </c>
      <c r="J21" s="583">
        <v>-0.56599999999999995</v>
      </c>
      <c r="K21" s="583">
        <v>-0.56200000000000006</v>
      </c>
      <c r="L21" s="583">
        <v>-0.64300000000000002</v>
      </c>
      <c r="M21" s="583">
        <v>-0.56599999999999995</v>
      </c>
      <c r="N21" s="583">
        <v>-0.55600000000000005</v>
      </c>
      <c r="O21" s="583">
        <v>-0.56599999999999995</v>
      </c>
      <c r="P21" s="583">
        <v>-0.56599999999999995</v>
      </c>
      <c r="Q21" s="583">
        <v>-0.56200000000000006</v>
      </c>
      <c r="R21" s="583">
        <v>-0.56599999999999995</v>
      </c>
      <c r="S21" s="583">
        <v>-0.58699999999999997</v>
      </c>
      <c r="T21" s="583">
        <v>-0.623</v>
      </c>
      <c r="U21" s="583">
        <v>-0.56200000000000006</v>
      </c>
      <c r="V21" s="205">
        <f t="shared" si="0"/>
        <v>-10.870999999999999</v>
      </c>
      <c r="X21" s="583">
        <v>-0.39100000000000001</v>
      </c>
      <c r="Y21" s="583">
        <v>-0.39100000000000001</v>
      </c>
      <c r="Z21" s="583">
        <v>-0.24399999999999999</v>
      </c>
      <c r="AA21" s="583">
        <v>-0.40600000000000003</v>
      </c>
      <c r="AB21" s="583">
        <v>-0.39</v>
      </c>
      <c r="AC21" s="583">
        <v>-0.39100000000000001</v>
      </c>
      <c r="AD21" s="583">
        <v>-0.39100000000000001</v>
      </c>
      <c r="AE21" s="583">
        <v>-0.312</v>
      </c>
      <c r="AF21" s="583">
        <v>-0.312</v>
      </c>
      <c r="AG21" s="583">
        <v>-0.312</v>
      </c>
      <c r="AH21" s="583">
        <v>-0.312</v>
      </c>
      <c r="AI21" s="583">
        <v>-0.312</v>
      </c>
      <c r="AJ21" s="583">
        <v>-0.312</v>
      </c>
      <c r="AK21" s="583">
        <v>-0.36699999999999999</v>
      </c>
      <c r="AL21" s="583">
        <v>-0.36699999999999999</v>
      </c>
      <c r="AM21" s="205">
        <f t="shared" si="1"/>
        <v>-5.21</v>
      </c>
      <c r="AO21" s="583">
        <v>-0.51400000000000001</v>
      </c>
      <c r="AP21" s="583">
        <v>-0.312</v>
      </c>
      <c r="AQ21" s="583">
        <v>-0.27400000000000002</v>
      </c>
      <c r="AR21" s="583">
        <v>-0.33</v>
      </c>
      <c r="AS21" s="583">
        <v>-0.51400000000000001</v>
      </c>
      <c r="AT21" s="583">
        <v>-0.51400000000000001</v>
      </c>
      <c r="AU21" s="583">
        <v>-0.33</v>
      </c>
      <c r="AV21" s="583">
        <v>-0.496</v>
      </c>
      <c r="AW21" s="583">
        <v>-0.318</v>
      </c>
      <c r="AX21" s="583">
        <v>-0.15</v>
      </c>
      <c r="AY21" s="583">
        <v>-4.3999999999999997E-2</v>
      </c>
      <c r="AZ21" s="583">
        <v>-0.26</v>
      </c>
      <c r="BA21" s="583">
        <v>-0.15</v>
      </c>
      <c r="BB21" s="583">
        <v>-0.51400000000000001</v>
      </c>
      <c r="BC21" s="205">
        <f t="shared" si="2"/>
        <v>-4.7200000000000006</v>
      </c>
      <c r="BE21" s="583">
        <v>-0.46500000000000002</v>
      </c>
      <c r="BF21" s="583">
        <v>-0.72399999999999998</v>
      </c>
      <c r="BG21" s="583">
        <v>-0.46500000000000002</v>
      </c>
      <c r="BH21" s="583">
        <v>-0.46500000000000002</v>
      </c>
      <c r="BI21" s="583">
        <v>-0.56399999999999995</v>
      </c>
      <c r="BJ21" s="583">
        <v>-0.55600000000000005</v>
      </c>
      <c r="BK21" s="583">
        <v>-0.56399999999999995</v>
      </c>
      <c r="BL21" s="583">
        <v>-0.56399999999999995</v>
      </c>
      <c r="BM21" s="583">
        <v>-0.91900000000000004</v>
      </c>
      <c r="BN21" s="583">
        <v>-0.91900000000000004</v>
      </c>
      <c r="BO21" s="583">
        <v>-0.59499999999999997</v>
      </c>
      <c r="BP21" s="583">
        <v>-0.59499999999999997</v>
      </c>
      <c r="BQ21" s="205">
        <f t="shared" si="3"/>
        <v>-7.3949999999999996</v>
      </c>
      <c r="BR21" s="73"/>
      <c r="BS21" s="205">
        <f t="shared" si="4"/>
        <v>-28.196000000000002</v>
      </c>
      <c r="BU21" s="430"/>
      <c r="BV21" s="430"/>
      <c r="BW21" s="430"/>
      <c r="BX21" s="430"/>
    </row>
    <row r="22" spans="2:76" ht="15" customHeight="1" x14ac:dyDescent="0.25">
      <c r="B22" s="542" t="s">
        <v>574</v>
      </c>
      <c r="C22" s="583">
        <v>-0.55700000000000005</v>
      </c>
      <c r="D22" s="583">
        <v>-0.56000000000000005</v>
      </c>
      <c r="E22" s="583">
        <v>-0.56000000000000005</v>
      </c>
      <c r="F22" s="583">
        <v>-0.55700000000000005</v>
      </c>
      <c r="G22" s="583">
        <v>-0.56000000000000005</v>
      </c>
      <c r="H22" s="583">
        <v>-0.55700000000000005</v>
      </c>
      <c r="I22" s="583">
        <v>-0.55700000000000005</v>
      </c>
      <c r="J22" s="583">
        <v>-0.56000000000000005</v>
      </c>
      <c r="K22" s="583">
        <v>-0.55700000000000005</v>
      </c>
      <c r="L22" s="583">
        <v>-0.64300000000000002</v>
      </c>
      <c r="M22" s="583">
        <v>-0.56000000000000005</v>
      </c>
      <c r="N22" s="583">
        <v>-0.55500000000000005</v>
      </c>
      <c r="O22" s="583">
        <v>-0.56000000000000005</v>
      </c>
      <c r="P22" s="583">
        <v>-0.56000000000000005</v>
      </c>
      <c r="Q22" s="583">
        <v>-0.55700000000000005</v>
      </c>
      <c r="R22" s="583">
        <v>-0.56000000000000005</v>
      </c>
      <c r="S22" s="583">
        <v>-0.58099999999999996</v>
      </c>
      <c r="T22" s="583">
        <v>-0.61</v>
      </c>
      <c r="U22" s="583">
        <v>-0.55700000000000005</v>
      </c>
      <c r="V22" s="205">
        <f t="shared" si="0"/>
        <v>-10.768000000000001</v>
      </c>
      <c r="X22" s="583">
        <v>-0.434</v>
      </c>
      <c r="Y22" s="583">
        <v>-0.434</v>
      </c>
      <c r="Z22" s="583">
        <v>-0.34</v>
      </c>
      <c r="AA22" s="583">
        <v>-0.42199999999999999</v>
      </c>
      <c r="AB22" s="583">
        <v>-0.40200000000000002</v>
      </c>
      <c r="AC22" s="583">
        <v>-0.434</v>
      </c>
      <c r="AD22" s="583">
        <v>-0.434</v>
      </c>
      <c r="AE22" s="583">
        <v>-0.40100000000000002</v>
      </c>
      <c r="AF22" s="583">
        <v>-0.40100000000000002</v>
      </c>
      <c r="AG22" s="583">
        <v>-0.40100000000000002</v>
      </c>
      <c r="AH22" s="583">
        <v>-0.40100000000000002</v>
      </c>
      <c r="AI22" s="583">
        <v>-0.40100000000000002</v>
      </c>
      <c r="AJ22" s="583">
        <v>-0.40100000000000002</v>
      </c>
      <c r="AK22" s="583">
        <v>-0.36699999999999999</v>
      </c>
      <c r="AL22" s="583">
        <v>-0.36699999999999999</v>
      </c>
      <c r="AM22" s="205">
        <f t="shared" si="1"/>
        <v>-6.0399999999999991</v>
      </c>
      <c r="AO22" s="583">
        <v>-0.44900000000000001</v>
      </c>
      <c r="AP22" s="583">
        <v>-0.28499999999999998</v>
      </c>
      <c r="AQ22" s="583">
        <v>-0.34899999999999998</v>
      </c>
      <c r="AR22" s="583">
        <v>-0.36399999999999999</v>
      </c>
      <c r="AS22" s="583">
        <v>-0.44900000000000001</v>
      </c>
      <c r="AT22" s="583">
        <v>-0.44900000000000001</v>
      </c>
      <c r="AU22" s="583">
        <v>-0.33</v>
      </c>
      <c r="AV22" s="583">
        <v>-0.496</v>
      </c>
      <c r="AW22" s="583">
        <v>-0.39500000000000002</v>
      </c>
      <c r="AX22" s="583">
        <v>-0.27600000000000002</v>
      </c>
      <c r="AY22" s="583">
        <v>-0.19900000000000001</v>
      </c>
      <c r="AZ22" s="583">
        <v>-0.26</v>
      </c>
      <c r="BA22" s="583">
        <v>-0.27600000000000002</v>
      </c>
      <c r="BB22" s="583">
        <v>-0.44900000000000001</v>
      </c>
      <c r="BC22" s="205">
        <f t="shared" si="2"/>
        <v>-5.0259999999999998</v>
      </c>
      <c r="BE22" s="583">
        <v>-0.46500000000000002</v>
      </c>
      <c r="BF22" s="583">
        <v>-0.72399999999999998</v>
      </c>
      <c r="BG22" s="583">
        <v>-0.46500000000000002</v>
      </c>
      <c r="BH22" s="583">
        <v>-0.46500000000000002</v>
      </c>
      <c r="BI22" s="583">
        <v>-0.56100000000000005</v>
      </c>
      <c r="BJ22" s="583">
        <v>-0.55400000000000005</v>
      </c>
      <c r="BK22" s="583">
        <v>-0.56100000000000005</v>
      </c>
      <c r="BL22" s="583">
        <v>-0.56100000000000005</v>
      </c>
      <c r="BM22" s="583">
        <v>-0.91900000000000004</v>
      </c>
      <c r="BN22" s="583">
        <v>-0.91900000000000004</v>
      </c>
      <c r="BO22" s="583">
        <v>-0.59499999999999997</v>
      </c>
      <c r="BP22" s="583">
        <v>-0.59499999999999997</v>
      </c>
      <c r="BQ22" s="205">
        <f t="shared" si="3"/>
        <v>-7.3840000000000003</v>
      </c>
      <c r="BR22" s="73"/>
      <c r="BS22" s="205">
        <f t="shared" si="4"/>
        <v>-29.218</v>
      </c>
      <c r="BU22" s="430"/>
      <c r="BV22" s="430"/>
      <c r="BW22" s="430"/>
      <c r="BX22" s="430"/>
    </row>
    <row r="23" spans="2:76" ht="15" customHeight="1" x14ac:dyDescent="0.25">
      <c r="B23" s="542" t="s">
        <v>575</v>
      </c>
      <c r="C23" s="583">
        <v>-0.55200000000000005</v>
      </c>
      <c r="D23" s="583">
        <v>-0.55500000000000005</v>
      </c>
      <c r="E23" s="583">
        <v>-0.55500000000000005</v>
      </c>
      <c r="F23" s="583">
        <v>-0.55200000000000005</v>
      </c>
      <c r="G23" s="583">
        <v>-0.55500000000000005</v>
      </c>
      <c r="H23" s="583">
        <v>-0.55200000000000005</v>
      </c>
      <c r="I23" s="583">
        <v>-0.55200000000000005</v>
      </c>
      <c r="J23" s="583">
        <v>-0.55500000000000005</v>
      </c>
      <c r="K23" s="583">
        <v>-0.55200000000000005</v>
      </c>
      <c r="L23" s="583">
        <v>-0.64300000000000002</v>
      </c>
      <c r="M23" s="583">
        <v>-0.55500000000000005</v>
      </c>
      <c r="N23" s="583">
        <v>-0.55700000000000005</v>
      </c>
      <c r="O23" s="583">
        <v>-0.55500000000000005</v>
      </c>
      <c r="P23" s="583">
        <v>-0.55500000000000005</v>
      </c>
      <c r="Q23" s="583">
        <v>-0.55200000000000005</v>
      </c>
      <c r="R23" s="583">
        <v>-0.55500000000000005</v>
      </c>
      <c r="S23" s="583">
        <v>-0.57699999999999996</v>
      </c>
      <c r="T23" s="583">
        <v>-0.55000000000000004</v>
      </c>
      <c r="U23" s="583">
        <v>-0.55200000000000005</v>
      </c>
      <c r="V23" s="205">
        <f t="shared" si="0"/>
        <v>-10.631</v>
      </c>
      <c r="X23" s="583">
        <v>-0.44800000000000001</v>
      </c>
      <c r="Y23" s="583">
        <v>-0.44800000000000001</v>
      </c>
      <c r="Z23" s="583">
        <v>-0.42799999999999999</v>
      </c>
      <c r="AA23" s="583">
        <v>-0.46</v>
      </c>
      <c r="AB23" s="583">
        <v>-0.443</v>
      </c>
      <c r="AC23" s="583">
        <v>-0.44800000000000001</v>
      </c>
      <c r="AD23" s="583">
        <v>-0.44800000000000001</v>
      </c>
      <c r="AE23" s="583">
        <v>-0.48</v>
      </c>
      <c r="AF23" s="583">
        <v>-0.48</v>
      </c>
      <c r="AG23" s="583">
        <v>-0.48</v>
      </c>
      <c r="AH23" s="583">
        <v>-0.48</v>
      </c>
      <c r="AI23" s="583">
        <v>-0.48</v>
      </c>
      <c r="AJ23" s="583">
        <v>-0.48</v>
      </c>
      <c r="AK23" s="583">
        <v>-0.36699999999999999</v>
      </c>
      <c r="AL23" s="583">
        <v>-0.36699999999999999</v>
      </c>
      <c r="AM23" s="205">
        <f t="shared" si="1"/>
        <v>-6.7370000000000019</v>
      </c>
      <c r="AO23" s="583">
        <v>-0.40100000000000002</v>
      </c>
      <c r="AP23" s="583">
        <v>-0.375</v>
      </c>
      <c r="AQ23" s="583">
        <v>-0.42299999999999999</v>
      </c>
      <c r="AR23" s="583">
        <v>-0.43</v>
      </c>
      <c r="AS23" s="583">
        <v>-0.40100000000000002</v>
      </c>
      <c r="AT23" s="583">
        <v>-0.40100000000000002</v>
      </c>
      <c r="AU23" s="583">
        <v>-0.33</v>
      </c>
      <c r="AV23" s="583">
        <v>-0.496</v>
      </c>
      <c r="AW23" s="583">
        <v>-0.40500000000000003</v>
      </c>
      <c r="AX23" s="583">
        <v>-0.38900000000000001</v>
      </c>
      <c r="AY23" s="583">
        <v>-0.44800000000000001</v>
      </c>
      <c r="AZ23" s="583">
        <v>-0.26</v>
      </c>
      <c r="BA23" s="583">
        <v>-0.38900000000000001</v>
      </c>
      <c r="BB23" s="583">
        <v>-0.40100000000000002</v>
      </c>
      <c r="BC23" s="205">
        <f t="shared" si="2"/>
        <v>-5.5490000000000004</v>
      </c>
      <c r="BE23" s="583">
        <v>-0.46500000000000002</v>
      </c>
      <c r="BF23" s="583">
        <v>-0.72399999999999998</v>
      </c>
      <c r="BG23" s="583">
        <v>-0.46500000000000002</v>
      </c>
      <c r="BH23" s="583">
        <v>-0.46500000000000002</v>
      </c>
      <c r="BI23" s="583">
        <v>-0.55800000000000005</v>
      </c>
      <c r="BJ23" s="583">
        <v>-0.55100000000000005</v>
      </c>
      <c r="BK23" s="583">
        <v>-0.55800000000000005</v>
      </c>
      <c r="BL23" s="583">
        <v>-0.55800000000000005</v>
      </c>
      <c r="BM23" s="583">
        <v>-0.91900000000000004</v>
      </c>
      <c r="BN23" s="583">
        <v>-0.91900000000000004</v>
      </c>
      <c r="BO23" s="583">
        <v>-0.59499999999999997</v>
      </c>
      <c r="BP23" s="583">
        <v>-0.59499999999999997</v>
      </c>
      <c r="BQ23" s="205">
        <f t="shared" si="3"/>
        <v>-7.3719999999999999</v>
      </c>
      <c r="BR23" s="73"/>
      <c r="BS23" s="205">
        <f t="shared" si="4"/>
        <v>-30.289000000000001</v>
      </c>
      <c r="BU23" s="430"/>
      <c r="BV23" s="430"/>
      <c r="BW23" s="430"/>
      <c r="BX23" s="430"/>
    </row>
    <row r="24" spans="2:76" ht="15" customHeight="1" x14ac:dyDescent="0.25">
      <c r="B24" s="542" t="s">
        <v>576</v>
      </c>
      <c r="C24" s="583">
        <v>-0.54600000000000004</v>
      </c>
      <c r="D24" s="583">
        <v>-0.55000000000000004</v>
      </c>
      <c r="E24" s="583">
        <v>-0.55000000000000004</v>
      </c>
      <c r="F24" s="583">
        <v>-0.54600000000000004</v>
      </c>
      <c r="G24" s="583">
        <v>-0.55000000000000004</v>
      </c>
      <c r="H24" s="583">
        <v>-0.54600000000000004</v>
      </c>
      <c r="I24" s="583">
        <v>-0.54600000000000004</v>
      </c>
      <c r="J24" s="583">
        <v>-0.55000000000000004</v>
      </c>
      <c r="K24" s="583">
        <v>-0.54600000000000004</v>
      </c>
      <c r="L24" s="583">
        <v>-0.64300000000000002</v>
      </c>
      <c r="M24" s="583">
        <v>-0.55000000000000004</v>
      </c>
      <c r="N24" s="583">
        <v>-0.55800000000000005</v>
      </c>
      <c r="O24" s="583">
        <v>-0.55000000000000004</v>
      </c>
      <c r="P24" s="583">
        <v>-0.55000000000000004</v>
      </c>
      <c r="Q24" s="583">
        <v>-0.54600000000000004</v>
      </c>
      <c r="R24" s="583">
        <v>-0.55000000000000004</v>
      </c>
      <c r="S24" s="583">
        <v>-0.57399999999999995</v>
      </c>
      <c r="T24" s="583">
        <v>-0.54100000000000004</v>
      </c>
      <c r="U24" s="583">
        <v>-0.54600000000000004</v>
      </c>
      <c r="V24" s="205">
        <f t="shared" si="0"/>
        <v>-10.538</v>
      </c>
      <c r="X24" s="583">
        <v>-0.45600000000000002</v>
      </c>
      <c r="Y24" s="583">
        <v>-0.45600000000000002</v>
      </c>
      <c r="Z24" s="583">
        <v>-0.45500000000000002</v>
      </c>
      <c r="AA24" s="583">
        <v>-0.46400000000000002</v>
      </c>
      <c r="AB24" s="583">
        <v>-0.45100000000000001</v>
      </c>
      <c r="AC24" s="583">
        <v>-0.45600000000000002</v>
      </c>
      <c r="AD24" s="583">
        <v>-0.45600000000000002</v>
      </c>
      <c r="AE24" s="583">
        <v>-0.52400000000000002</v>
      </c>
      <c r="AF24" s="583">
        <v>-0.52400000000000002</v>
      </c>
      <c r="AG24" s="583">
        <v>-0.52400000000000002</v>
      </c>
      <c r="AH24" s="583">
        <v>-0.52400000000000002</v>
      </c>
      <c r="AI24" s="583">
        <v>-0.52400000000000002</v>
      </c>
      <c r="AJ24" s="583">
        <v>-0.52400000000000002</v>
      </c>
      <c r="AK24" s="583">
        <v>-0.36699999999999999</v>
      </c>
      <c r="AL24" s="583">
        <v>-0.36699999999999999</v>
      </c>
      <c r="AM24" s="205">
        <f t="shared" si="1"/>
        <v>-7.0720000000000001</v>
      </c>
      <c r="AO24" s="583">
        <v>-0.372</v>
      </c>
      <c r="AP24" s="583">
        <v>-0.42599999999999999</v>
      </c>
      <c r="AQ24" s="583">
        <v>-0.435</v>
      </c>
      <c r="AR24" s="583">
        <v>-0.44800000000000001</v>
      </c>
      <c r="AS24" s="583">
        <v>-0.372</v>
      </c>
      <c r="AT24" s="583">
        <v>-0.372</v>
      </c>
      <c r="AU24" s="583">
        <v>-0.33</v>
      </c>
      <c r="AV24" s="583">
        <v>-0.496</v>
      </c>
      <c r="AW24" s="583">
        <v>-0.433</v>
      </c>
      <c r="AX24" s="583">
        <v>-0.47899999999999998</v>
      </c>
      <c r="AY24" s="583">
        <v>-0.54400000000000004</v>
      </c>
      <c r="AZ24" s="583">
        <v>-0.26</v>
      </c>
      <c r="BA24" s="583">
        <v>-0.47899999999999998</v>
      </c>
      <c r="BB24" s="583">
        <v>-0.372</v>
      </c>
      <c r="BC24" s="205">
        <f t="shared" si="2"/>
        <v>-5.8179999999999987</v>
      </c>
      <c r="BE24" s="583">
        <v>-0.46500000000000002</v>
      </c>
      <c r="BF24" s="583">
        <v>-0.72399999999999998</v>
      </c>
      <c r="BG24" s="583">
        <v>-0.46500000000000002</v>
      </c>
      <c r="BH24" s="583">
        <v>-0.46500000000000002</v>
      </c>
      <c r="BI24" s="583">
        <v>-0.55500000000000005</v>
      </c>
      <c r="BJ24" s="583">
        <v>-0.54900000000000004</v>
      </c>
      <c r="BK24" s="583">
        <v>-0.55500000000000005</v>
      </c>
      <c r="BL24" s="583">
        <v>-0.55500000000000005</v>
      </c>
      <c r="BM24" s="583">
        <v>-0.91900000000000004</v>
      </c>
      <c r="BN24" s="583">
        <v>-0.91900000000000004</v>
      </c>
      <c r="BO24" s="583">
        <v>-0.59499999999999997</v>
      </c>
      <c r="BP24" s="583">
        <v>-0.59499999999999997</v>
      </c>
      <c r="BQ24" s="205">
        <f t="shared" si="3"/>
        <v>-7.3610000000000007</v>
      </c>
      <c r="BR24" s="73"/>
      <c r="BS24" s="205">
        <f t="shared" si="4"/>
        <v>-30.788999999999998</v>
      </c>
      <c r="BU24" s="430"/>
      <c r="BV24" s="430"/>
      <c r="BW24" s="430"/>
      <c r="BX24" s="430"/>
    </row>
    <row r="25" spans="2:76" ht="15" customHeight="1" x14ac:dyDescent="0.25">
      <c r="B25" s="542" t="s">
        <v>577</v>
      </c>
      <c r="C25" s="583">
        <v>-0.54200000000000004</v>
      </c>
      <c r="D25" s="583">
        <v>-0.54400000000000004</v>
      </c>
      <c r="E25" s="583">
        <v>-0.54400000000000004</v>
      </c>
      <c r="F25" s="583">
        <v>-0.54200000000000004</v>
      </c>
      <c r="G25" s="583">
        <v>-0.54400000000000004</v>
      </c>
      <c r="H25" s="583">
        <v>-0.54200000000000004</v>
      </c>
      <c r="I25" s="583">
        <v>-0.54200000000000004</v>
      </c>
      <c r="J25" s="583">
        <v>-0.54400000000000004</v>
      </c>
      <c r="K25" s="583">
        <v>-0.54200000000000004</v>
      </c>
      <c r="L25" s="583">
        <v>-0.64300000000000002</v>
      </c>
      <c r="M25" s="583">
        <v>-0.54400000000000004</v>
      </c>
      <c r="N25" s="583">
        <v>-0.55900000000000005</v>
      </c>
      <c r="O25" s="583">
        <v>-0.54400000000000004</v>
      </c>
      <c r="P25" s="583">
        <v>-0.54400000000000004</v>
      </c>
      <c r="Q25" s="583">
        <v>-0.54200000000000004</v>
      </c>
      <c r="R25" s="583">
        <v>-0.54400000000000004</v>
      </c>
      <c r="S25" s="583">
        <v>-0.57199999999999995</v>
      </c>
      <c r="T25" s="583">
        <v>-0.53800000000000003</v>
      </c>
      <c r="U25" s="583">
        <v>-0.54200000000000004</v>
      </c>
      <c r="V25" s="205">
        <f t="shared" si="0"/>
        <v>-10.457999999999998</v>
      </c>
      <c r="X25" s="583">
        <v>-0.45700000000000002</v>
      </c>
      <c r="Y25" s="583">
        <v>-0.45700000000000002</v>
      </c>
      <c r="Z25" s="583">
        <v>-0.49099999999999999</v>
      </c>
      <c r="AA25" s="583">
        <v>-0.47299999999999998</v>
      </c>
      <c r="AB25" s="583">
        <v>-0.45700000000000002</v>
      </c>
      <c r="AC25" s="583">
        <v>-0.45700000000000002</v>
      </c>
      <c r="AD25" s="583">
        <v>-0.45700000000000002</v>
      </c>
      <c r="AE25" s="583">
        <v>-0.52400000000000002</v>
      </c>
      <c r="AF25" s="583">
        <v>-0.52400000000000002</v>
      </c>
      <c r="AG25" s="583">
        <v>-0.52400000000000002</v>
      </c>
      <c r="AH25" s="583">
        <v>-0.52400000000000002</v>
      </c>
      <c r="AI25" s="583">
        <v>-0.52400000000000002</v>
      </c>
      <c r="AJ25" s="583">
        <v>-0.52400000000000002</v>
      </c>
      <c r="AK25" s="583">
        <v>-0.36699999999999999</v>
      </c>
      <c r="AL25" s="583">
        <v>-0.36699999999999999</v>
      </c>
      <c r="AM25" s="205">
        <f t="shared" si="1"/>
        <v>-7.1269999999999998</v>
      </c>
      <c r="AO25" s="583">
        <v>-0.33700000000000002</v>
      </c>
      <c r="AP25" s="583">
        <v>-0.39800000000000002</v>
      </c>
      <c r="AQ25" s="583">
        <v>-0.47199999999999998</v>
      </c>
      <c r="AR25" s="583">
        <v>-0.43099999999999999</v>
      </c>
      <c r="AS25" s="583">
        <v>-0.33700000000000002</v>
      </c>
      <c r="AT25" s="583">
        <v>-0.33700000000000002</v>
      </c>
      <c r="AU25" s="583">
        <v>-0.33</v>
      </c>
      <c r="AV25" s="583">
        <v>-0.496</v>
      </c>
      <c r="AW25" s="583">
        <v>-0.48199999999999998</v>
      </c>
      <c r="AX25" s="583">
        <v>-0.432</v>
      </c>
      <c r="AY25" s="583">
        <v>-0.49</v>
      </c>
      <c r="AZ25" s="583">
        <v>-0.26</v>
      </c>
      <c r="BA25" s="583">
        <v>-0.432</v>
      </c>
      <c r="BB25" s="583">
        <v>-0.33700000000000002</v>
      </c>
      <c r="BC25" s="205">
        <f t="shared" si="2"/>
        <v>-5.5710000000000006</v>
      </c>
      <c r="BE25" s="583">
        <v>-0.46500000000000002</v>
      </c>
      <c r="BF25" s="583">
        <v>-0.72399999999999998</v>
      </c>
      <c r="BG25" s="583">
        <v>-0.46500000000000002</v>
      </c>
      <c r="BH25" s="583">
        <v>-0.46500000000000002</v>
      </c>
      <c r="BI25" s="583">
        <v>-0.55400000000000005</v>
      </c>
      <c r="BJ25" s="583">
        <v>-0.54700000000000004</v>
      </c>
      <c r="BK25" s="583">
        <v>-0.55400000000000005</v>
      </c>
      <c r="BL25" s="583">
        <v>-0.55400000000000005</v>
      </c>
      <c r="BM25" s="583">
        <v>-0.91900000000000004</v>
      </c>
      <c r="BN25" s="583">
        <v>-0.91900000000000004</v>
      </c>
      <c r="BO25" s="583">
        <v>-0.59499999999999997</v>
      </c>
      <c r="BP25" s="583">
        <v>-0.59499999999999997</v>
      </c>
      <c r="BQ25" s="205">
        <f t="shared" si="3"/>
        <v>-7.3559999999999999</v>
      </c>
      <c r="BR25" s="73"/>
      <c r="BS25" s="205">
        <f t="shared" si="4"/>
        <v>-30.512</v>
      </c>
      <c r="BU25" s="430"/>
      <c r="BV25" s="430"/>
      <c r="BW25" s="430"/>
      <c r="BX25" s="430"/>
    </row>
    <row r="26" spans="2:76" ht="15" customHeight="1" x14ac:dyDescent="0.25">
      <c r="B26" s="542" t="s">
        <v>578</v>
      </c>
      <c r="C26" s="583">
        <v>-0.53700000000000003</v>
      </c>
      <c r="D26" s="583">
        <v>-0.53900000000000003</v>
      </c>
      <c r="E26" s="583">
        <v>-0.53900000000000003</v>
      </c>
      <c r="F26" s="583">
        <v>-0.53700000000000003</v>
      </c>
      <c r="G26" s="583">
        <v>-0.53900000000000003</v>
      </c>
      <c r="H26" s="583">
        <v>-0.53700000000000003</v>
      </c>
      <c r="I26" s="583">
        <v>-0.53700000000000003</v>
      </c>
      <c r="J26" s="583">
        <v>-0.53900000000000003</v>
      </c>
      <c r="K26" s="583">
        <v>-0.53700000000000003</v>
      </c>
      <c r="L26" s="583">
        <v>-0.64300000000000002</v>
      </c>
      <c r="M26" s="583">
        <v>-0.53900000000000003</v>
      </c>
      <c r="N26" s="583">
        <v>-0.55600000000000005</v>
      </c>
      <c r="O26" s="583">
        <v>-0.53900000000000003</v>
      </c>
      <c r="P26" s="583">
        <v>-0.53900000000000003</v>
      </c>
      <c r="Q26" s="583">
        <v>-0.53700000000000003</v>
      </c>
      <c r="R26" s="583">
        <v>-0.53900000000000003</v>
      </c>
      <c r="S26" s="583">
        <v>-0.56599999999999995</v>
      </c>
      <c r="T26" s="583">
        <v>-0.53800000000000003</v>
      </c>
      <c r="U26" s="583">
        <v>-0.53700000000000003</v>
      </c>
      <c r="V26" s="205">
        <f t="shared" si="0"/>
        <v>-10.374000000000001</v>
      </c>
      <c r="X26" s="583">
        <v>-0.44700000000000001</v>
      </c>
      <c r="Y26" s="583">
        <v>-0.44700000000000001</v>
      </c>
      <c r="Z26" s="583">
        <v>-0.52100000000000002</v>
      </c>
      <c r="AA26" s="583">
        <v>-0.46200000000000002</v>
      </c>
      <c r="AB26" s="583">
        <v>-0.44800000000000001</v>
      </c>
      <c r="AC26" s="583">
        <v>-0.44700000000000001</v>
      </c>
      <c r="AD26" s="583">
        <v>-0.44700000000000001</v>
      </c>
      <c r="AE26" s="583">
        <v>-0.52400000000000002</v>
      </c>
      <c r="AF26" s="583">
        <v>-0.52400000000000002</v>
      </c>
      <c r="AG26" s="583">
        <v>-0.52400000000000002</v>
      </c>
      <c r="AH26" s="583">
        <v>-0.52400000000000002</v>
      </c>
      <c r="AI26" s="583">
        <v>-0.52400000000000002</v>
      </c>
      <c r="AJ26" s="583">
        <v>-0.52400000000000002</v>
      </c>
      <c r="AK26" s="583">
        <v>-0.36699999999999999</v>
      </c>
      <c r="AL26" s="583">
        <v>-0.36699999999999999</v>
      </c>
      <c r="AM26" s="205">
        <f t="shared" si="1"/>
        <v>-7.0970000000000004</v>
      </c>
      <c r="AO26" s="583">
        <v>-0.32200000000000001</v>
      </c>
      <c r="AP26" s="583">
        <v>-0.35299999999999998</v>
      </c>
      <c r="AQ26" s="583">
        <v>-0.48499999999999999</v>
      </c>
      <c r="AR26" s="583">
        <v>-0.38300000000000001</v>
      </c>
      <c r="AS26" s="583">
        <v>-0.32200000000000001</v>
      </c>
      <c r="AT26" s="583">
        <v>-0.32200000000000001</v>
      </c>
      <c r="AU26" s="583">
        <v>-0.33</v>
      </c>
      <c r="AV26" s="583">
        <v>-0.496</v>
      </c>
      <c r="AW26" s="583">
        <v>-0.48499999999999999</v>
      </c>
      <c r="AX26" s="583">
        <v>-0.42799999999999999</v>
      </c>
      <c r="AY26" s="583">
        <v>-0.495</v>
      </c>
      <c r="AZ26" s="583">
        <v>-0.26</v>
      </c>
      <c r="BA26" s="583">
        <v>-0.42799999999999999</v>
      </c>
      <c r="BB26" s="583">
        <v>-0.32200000000000001</v>
      </c>
      <c r="BC26" s="205">
        <f t="shared" si="2"/>
        <v>-5.431</v>
      </c>
      <c r="BE26" s="583">
        <v>-0.46500000000000002</v>
      </c>
      <c r="BF26" s="583">
        <v>-0.72399999999999998</v>
      </c>
      <c r="BG26" s="583">
        <v>-0.46500000000000002</v>
      </c>
      <c r="BH26" s="583">
        <v>-0.46500000000000002</v>
      </c>
      <c r="BI26" s="583">
        <v>-0.55200000000000005</v>
      </c>
      <c r="BJ26" s="583">
        <v>-0.54400000000000004</v>
      </c>
      <c r="BK26" s="583">
        <v>-0.55200000000000005</v>
      </c>
      <c r="BL26" s="583">
        <v>-0.55200000000000005</v>
      </c>
      <c r="BM26" s="583">
        <v>-0.91900000000000004</v>
      </c>
      <c r="BN26" s="583">
        <v>-0.91900000000000004</v>
      </c>
      <c r="BO26" s="583">
        <v>-0.59499999999999997</v>
      </c>
      <c r="BP26" s="583">
        <v>-0.59499999999999997</v>
      </c>
      <c r="BQ26" s="205">
        <f t="shared" si="3"/>
        <v>-7.3470000000000013</v>
      </c>
      <c r="BR26" s="73"/>
      <c r="BS26" s="205">
        <f t="shared" si="4"/>
        <v>-30.249000000000002</v>
      </c>
      <c r="BU26" s="430"/>
      <c r="BV26" s="430"/>
      <c r="BW26" s="430"/>
      <c r="BX26" s="430"/>
    </row>
    <row r="27" spans="2:76" ht="15" customHeight="1" x14ac:dyDescent="0.25">
      <c r="B27" s="542" t="s">
        <v>579</v>
      </c>
      <c r="C27" s="583">
        <v>-0.53400000000000003</v>
      </c>
      <c r="D27" s="583">
        <v>-0.53500000000000003</v>
      </c>
      <c r="E27" s="583">
        <v>-0.53500000000000003</v>
      </c>
      <c r="F27" s="583">
        <v>-0.53400000000000003</v>
      </c>
      <c r="G27" s="583">
        <v>-0.53500000000000003</v>
      </c>
      <c r="H27" s="583">
        <v>-0.53400000000000003</v>
      </c>
      <c r="I27" s="583">
        <v>-0.53400000000000003</v>
      </c>
      <c r="J27" s="583">
        <v>-0.53500000000000003</v>
      </c>
      <c r="K27" s="583">
        <v>-0.53400000000000003</v>
      </c>
      <c r="L27" s="583">
        <v>-0.64300000000000002</v>
      </c>
      <c r="M27" s="583">
        <v>-0.53500000000000003</v>
      </c>
      <c r="N27" s="583">
        <v>-0.55000000000000004</v>
      </c>
      <c r="O27" s="583">
        <v>-0.53500000000000003</v>
      </c>
      <c r="P27" s="583">
        <v>-0.53500000000000003</v>
      </c>
      <c r="Q27" s="583">
        <v>-0.53400000000000003</v>
      </c>
      <c r="R27" s="583">
        <v>-0.53500000000000003</v>
      </c>
      <c r="S27" s="583">
        <v>-0.56000000000000005</v>
      </c>
      <c r="T27" s="583">
        <v>-0.54200000000000004</v>
      </c>
      <c r="U27" s="583">
        <v>-0.53400000000000003</v>
      </c>
      <c r="V27" s="205">
        <f t="shared" si="0"/>
        <v>-10.313000000000001</v>
      </c>
      <c r="X27" s="583">
        <v>-0.434</v>
      </c>
      <c r="Y27" s="583">
        <v>-0.434</v>
      </c>
      <c r="Z27" s="583">
        <v>-0.504</v>
      </c>
      <c r="AA27" s="583">
        <v>-0.44900000000000001</v>
      </c>
      <c r="AB27" s="583">
        <v>-0.434</v>
      </c>
      <c r="AC27" s="583">
        <v>-0.434</v>
      </c>
      <c r="AD27" s="583">
        <v>-0.434</v>
      </c>
      <c r="AE27" s="583">
        <v>-0.52400000000000002</v>
      </c>
      <c r="AF27" s="583">
        <v>-0.52400000000000002</v>
      </c>
      <c r="AG27" s="583">
        <v>-0.52400000000000002</v>
      </c>
      <c r="AH27" s="583">
        <v>-0.52400000000000002</v>
      </c>
      <c r="AI27" s="583">
        <v>-0.52400000000000002</v>
      </c>
      <c r="AJ27" s="583">
        <v>-0.52400000000000002</v>
      </c>
      <c r="AK27" s="583">
        <v>-0.36699999999999999</v>
      </c>
      <c r="AL27" s="583">
        <v>-0.36699999999999999</v>
      </c>
      <c r="AM27" s="205">
        <f t="shared" si="1"/>
        <v>-7.0010000000000003</v>
      </c>
      <c r="AO27" s="583">
        <v>-0.309</v>
      </c>
      <c r="AP27" s="583">
        <v>-0.35</v>
      </c>
      <c r="AQ27" s="583">
        <v>-0.48599999999999999</v>
      </c>
      <c r="AR27" s="583">
        <v>-0.38400000000000001</v>
      </c>
      <c r="AS27" s="583">
        <v>-0.309</v>
      </c>
      <c r="AT27" s="583">
        <v>-0.309</v>
      </c>
      <c r="AU27" s="583">
        <v>-0.33</v>
      </c>
      <c r="AV27" s="583">
        <v>-0.496</v>
      </c>
      <c r="AW27" s="583">
        <v>-0.47799999999999998</v>
      </c>
      <c r="AX27" s="583">
        <v>-0.44600000000000001</v>
      </c>
      <c r="AY27" s="583">
        <v>-0.52400000000000002</v>
      </c>
      <c r="AZ27" s="583">
        <v>-0.26</v>
      </c>
      <c r="BA27" s="583">
        <v>-0.44600000000000001</v>
      </c>
      <c r="BB27" s="583">
        <v>-0.309</v>
      </c>
      <c r="BC27" s="205">
        <f t="shared" si="2"/>
        <v>-5.4359999999999991</v>
      </c>
      <c r="BE27" s="583">
        <v>-0.46500000000000002</v>
      </c>
      <c r="BF27" s="583">
        <v>-0.72399999999999998</v>
      </c>
      <c r="BG27" s="583">
        <v>-0.46500000000000002</v>
      </c>
      <c r="BH27" s="583">
        <v>-0.46500000000000002</v>
      </c>
      <c r="BI27" s="583">
        <v>-0.55000000000000004</v>
      </c>
      <c r="BJ27" s="583">
        <v>-0.54300000000000004</v>
      </c>
      <c r="BK27" s="583">
        <v>-0.55000000000000004</v>
      </c>
      <c r="BL27" s="583">
        <v>-0.55000000000000004</v>
      </c>
      <c r="BM27" s="583">
        <v>-0.91900000000000004</v>
      </c>
      <c r="BN27" s="583">
        <v>-0.91900000000000004</v>
      </c>
      <c r="BO27" s="583">
        <v>-0.59499999999999997</v>
      </c>
      <c r="BP27" s="583">
        <v>-0.59499999999999997</v>
      </c>
      <c r="BQ27" s="205">
        <f t="shared" si="3"/>
        <v>-7.34</v>
      </c>
      <c r="BR27" s="73"/>
      <c r="BS27" s="205">
        <f t="shared" si="4"/>
        <v>-30.09</v>
      </c>
      <c r="BU27" s="430"/>
      <c r="BV27" s="430"/>
      <c r="BW27" s="430"/>
      <c r="BX27" s="430"/>
    </row>
    <row r="28" spans="2:76" ht="15" customHeight="1" x14ac:dyDescent="0.25">
      <c r="B28" s="542" t="s">
        <v>580</v>
      </c>
      <c r="C28" s="583">
        <v>-0.53</v>
      </c>
      <c r="D28" s="583">
        <v>-0.53</v>
      </c>
      <c r="E28" s="583">
        <v>-0.53</v>
      </c>
      <c r="F28" s="583">
        <v>-0.53</v>
      </c>
      <c r="G28" s="583">
        <v>-0.53</v>
      </c>
      <c r="H28" s="583">
        <v>-0.53</v>
      </c>
      <c r="I28" s="583">
        <v>-0.53</v>
      </c>
      <c r="J28" s="583">
        <v>-0.53</v>
      </c>
      <c r="K28" s="583">
        <v>-0.53</v>
      </c>
      <c r="L28" s="583">
        <v>-0.64300000000000002</v>
      </c>
      <c r="M28" s="583">
        <v>-0.53</v>
      </c>
      <c r="N28" s="583">
        <v>-0.54</v>
      </c>
      <c r="O28" s="583">
        <v>-0.53</v>
      </c>
      <c r="P28" s="583">
        <v>-0.53</v>
      </c>
      <c r="Q28" s="583">
        <v>-0.53</v>
      </c>
      <c r="R28" s="583">
        <v>-0.53</v>
      </c>
      <c r="S28" s="583">
        <v>-0.55400000000000005</v>
      </c>
      <c r="T28" s="583">
        <v>-0.54900000000000004</v>
      </c>
      <c r="U28" s="583">
        <v>-0.53</v>
      </c>
      <c r="V28" s="205">
        <f t="shared" si="0"/>
        <v>-10.236000000000001</v>
      </c>
      <c r="X28" s="583">
        <v>-0.32800000000000001</v>
      </c>
      <c r="Y28" s="583">
        <v>-0.32800000000000001</v>
      </c>
      <c r="Z28" s="583">
        <v>-0.46500000000000002</v>
      </c>
      <c r="AA28" s="583">
        <v>-0.441</v>
      </c>
      <c r="AB28" s="583">
        <v>-0.43</v>
      </c>
      <c r="AC28" s="583">
        <v>-0.32800000000000001</v>
      </c>
      <c r="AD28" s="583">
        <v>-0.32800000000000001</v>
      </c>
      <c r="AE28" s="583">
        <v>-0.52400000000000002</v>
      </c>
      <c r="AF28" s="583">
        <v>-0.52400000000000002</v>
      </c>
      <c r="AG28" s="583">
        <v>-0.52400000000000002</v>
      </c>
      <c r="AH28" s="583">
        <v>-0.52400000000000002</v>
      </c>
      <c r="AI28" s="583">
        <v>-0.52400000000000002</v>
      </c>
      <c r="AJ28" s="583">
        <v>-0.52400000000000002</v>
      </c>
      <c r="AK28" s="583">
        <v>-0.36699999999999999</v>
      </c>
      <c r="AL28" s="583">
        <v>-0.36699999999999999</v>
      </c>
      <c r="AM28" s="205">
        <f t="shared" si="1"/>
        <v>-6.5259999999999998</v>
      </c>
      <c r="AO28" s="583">
        <v>-0.39</v>
      </c>
      <c r="AP28" s="583">
        <v>-0.39900000000000002</v>
      </c>
      <c r="AQ28" s="583">
        <v>-0.45200000000000001</v>
      </c>
      <c r="AR28" s="583">
        <v>-0.41899999999999998</v>
      </c>
      <c r="AS28" s="583">
        <v>-0.39</v>
      </c>
      <c r="AT28" s="583">
        <v>-0.39</v>
      </c>
      <c r="AU28" s="583">
        <v>-0.33</v>
      </c>
      <c r="AV28" s="583">
        <v>-0.496</v>
      </c>
      <c r="AW28" s="583">
        <v>-0.42599999999999999</v>
      </c>
      <c r="AX28" s="583">
        <v>-0.377</v>
      </c>
      <c r="AY28" s="583">
        <v>-0.44900000000000001</v>
      </c>
      <c r="AZ28" s="583">
        <v>-0.26</v>
      </c>
      <c r="BA28" s="583">
        <v>-0.377</v>
      </c>
      <c r="BB28" s="583">
        <v>-0.39</v>
      </c>
      <c r="BC28" s="205">
        <f t="shared" si="2"/>
        <v>-5.5449999999999999</v>
      </c>
      <c r="BE28" s="583">
        <v>-0.46500000000000002</v>
      </c>
      <c r="BF28" s="583">
        <v>-0.72399999999999998</v>
      </c>
      <c r="BG28" s="583">
        <v>-0.46500000000000002</v>
      </c>
      <c r="BH28" s="583">
        <v>-0.46500000000000002</v>
      </c>
      <c r="BI28" s="583">
        <v>-0.54700000000000004</v>
      </c>
      <c r="BJ28" s="583">
        <v>-0.54100000000000004</v>
      </c>
      <c r="BK28" s="583">
        <v>-0.54700000000000004</v>
      </c>
      <c r="BL28" s="583">
        <v>-0.54700000000000004</v>
      </c>
      <c r="BM28" s="583">
        <v>-0.91900000000000004</v>
      </c>
      <c r="BN28" s="583">
        <v>-0.91900000000000004</v>
      </c>
      <c r="BO28" s="583">
        <v>-0.59499999999999997</v>
      </c>
      <c r="BP28" s="583">
        <v>-0.59499999999999997</v>
      </c>
      <c r="BQ28" s="205">
        <f t="shared" si="3"/>
        <v>-7.3290000000000006</v>
      </c>
      <c r="BR28" s="73"/>
      <c r="BS28" s="205">
        <f t="shared" si="4"/>
        <v>-29.636000000000003</v>
      </c>
      <c r="BU28" s="430"/>
      <c r="BV28" s="430"/>
      <c r="BW28" s="430"/>
      <c r="BX28" s="430"/>
    </row>
    <row r="29" spans="2:76" ht="15" customHeight="1" x14ac:dyDescent="0.25">
      <c r="B29" s="542" t="s">
        <v>581</v>
      </c>
      <c r="C29" s="583">
        <v>-0.52600000000000002</v>
      </c>
      <c r="D29" s="583">
        <v>-0.52600000000000002</v>
      </c>
      <c r="E29" s="583">
        <v>-0.52600000000000002</v>
      </c>
      <c r="F29" s="583">
        <v>-0.52600000000000002</v>
      </c>
      <c r="G29" s="583">
        <v>-0.52600000000000002</v>
      </c>
      <c r="H29" s="583">
        <v>-0.52600000000000002</v>
      </c>
      <c r="I29" s="583">
        <v>-0.52600000000000002</v>
      </c>
      <c r="J29" s="583">
        <v>-0.52600000000000002</v>
      </c>
      <c r="K29" s="583">
        <v>-0.52600000000000002</v>
      </c>
      <c r="L29" s="583">
        <v>-0.64300000000000002</v>
      </c>
      <c r="M29" s="583">
        <v>-0.52600000000000002</v>
      </c>
      <c r="N29" s="583">
        <v>-0.52700000000000002</v>
      </c>
      <c r="O29" s="583">
        <v>-0.52600000000000002</v>
      </c>
      <c r="P29" s="583">
        <v>-0.52600000000000002</v>
      </c>
      <c r="Q29" s="583">
        <v>-0.52600000000000002</v>
      </c>
      <c r="R29" s="583">
        <v>-0.52600000000000002</v>
      </c>
      <c r="S29" s="583">
        <v>-0.55000000000000004</v>
      </c>
      <c r="T29" s="583">
        <v>-0.59499999999999997</v>
      </c>
      <c r="U29" s="583">
        <v>-0.52600000000000002</v>
      </c>
      <c r="V29" s="205">
        <f t="shared" si="0"/>
        <v>-10.205</v>
      </c>
      <c r="X29" s="583">
        <v>-0.29199999999999998</v>
      </c>
      <c r="Y29" s="583">
        <v>-0.29199999999999998</v>
      </c>
      <c r="Z29" s="583">
        <v>-0.33700000000000002</v>
      </c>
      <c r="AA29" s="583">
        <v>-0.36399999999999999</v>
      </c>
      <c r="AB29" s="583">
        <v>-0.35899999999999999</v>
      </c>
      <c r="AC29" s="583">
        <v>-0.29199999999999998</v>
      </c>
      <c r="AD29" s="583">
        <v>-0.29199999999999998</v>
      </c>
      <c r="AE29" s="583">
        <v>-0.52400000000000002</v>
      </c>
      <c r="AF29" s="583">
        <v>-0.52400000000000002</v>
      </c>
      <c r="AG29" s="583">
        <v>-0.52400000000000002</v>
      </c>
      <c r="AH29" s="583">
        <v>-0.52400000000000002</v>
      </c>
      <c r="AI29" s="583">
        <v>-0.52400000000000002</v>
      </c>
      <c r="AJ29" s="583">
        <v>-0.52400000000000002</v>
      </c>
      <c r="AK29" s="583">
        <v>-0.36699999999999999</v>
      </c>
      <c r="AL29" s="583">
        <v>-0.36699999999999999</v>
      </c>
      <c r="AM29" s="205">
        <f t="shared" si="1"/>
        <v>-6.1059999999999999</v>
      </c>
      <c r="AO29" s="583">
        <v>-0.38700000000000001</v>
      </c>
      <c r="AP29" s="583">
        <v>-0.249</v>
      </c>
      <c r="AQ29" s="583">
        <v>-0.33400000000000002</v>
      </c>
      <c r="AR29" s="583">
        <v>-0.309</v>
      </c>
      <c r="AS29" s="583">
        <v>-0.38700000000000001</v>
      </c>
      <c r="AT29" s="583">
        <v>-0.38700000000000001</v>
      </c>
      <c r="AU29" s="583">
        <v>-0.33</v>
      </c>
      <c r="AV29" s="583">
        <v>-0.496</v>
      </c>
      <c r="AW29" s="583">
        <v>-0.36499999999999999</v>
      </c>
      <c r="AX29" s="583">
        <v>-0.215</v>
      </c>
      <c r="AY29" s="583">
        <v>-0.14299999999999999</v>
      </c>
      <c r="AZ29" s="583">
        <v>-0.26</v>
      </c>
      <c r="BA29" s="583">
        <v>-0.215</v>
      </c>
      <c r="BB29" s="583">
        <v>-0.38700000000000001</v>
      </c>
      <c r="BC29" s="205">
        <f t="shared" si="2"/>
        <v>-4.4639999999999986</v>
      </c>
      <c r="BE29" s="583">
        <v>-0.46500000000000002</v>
      </c>
      <c r="BF29" s="583">
        <v>-0.72399999999999998</v>
      </c>
      <c r="BG29" s="583">
        <v>-0.46500000000000002</v>
      </c>
      <c r="BH29" s="583">
        <v>-0.46500000000000002</v>
      </c>
      <c r="BI29" s="583">
        <v>-0.54500000000000004</v>
      </c>
      <c r="BJ29" s="583">
        <v>-0.53700000000000003</v>
      </c>
      <c r="BK29" s="583">
        <v>-0.54500000000000004</v>
      </c>
      <c r="BL29" s="583">
        <v>-0.54500000000000004</v>
      </c>
      <c r="BM29" s="583">
        <v>-0.91900000000000004</v>
      </c>
      <c r="BN29" s="583">
        <v>-0.91900000000000004</v>
      </c>
      <c r="BO29" s="583">
        <v>-0.59499999999999997</v>
      </c>
      <c r="BP29" s="583">
        <v>-0.59499999999999997</v>
      </c>
      <c r="BQ29" s="205">
        <f t="shared" si="3"/>
        <v>-7.3190000000000008</v>
      </c>
      <c r="BR29" s="73"/>
      <c r="BS29" s="205">
        <f t="shared" si="4"/>
        <v>-28.094000000000001</v>
      </c>
      <c r="BU29" s="430"/>
      <c r="BV29" s="430"/>
      <c r="BW29" s="430"/>
      <c r="BX29" s="430"/>
    </row>
    <row r="30" spans="2:76" ht="15" customHeight="1" x14ac:dyDescent="0.25">
      <c r="B30" s="542" t="s">
        <v>582</v>
      </c>
      <c r="C30" s="583">
        <v>-0.52300000000000002</v>
      </c>
      <c r="D30" s="583">
        <v>-0.52200000000000002</v>
      </c>
      <c r="E30" s="583">
        <v>-0.52200000000000002</v>
      </c>
      <c r="F30" s="583">
        <v>-0.52300000000000002</v>
      </c>
      <c r="G30" s="583">
        <v>-0.52200000000000002</v>
      </c>
      <c r="H30" s="583">
        <v>-0.52300000000000002</v>
      </c>
      <c r="I30" s="583">
        <v>-0.52300000000000002</v>
      </c>
      <c r="J30" s="583">
        <v>-0.52200000000000002</v>
      </c>
      <c r="K30" s="583">
        <v>-0.52300000000000002</v>
      </c>
      <c r="L30" s="583">
        <v>-0.64300000000000002</v>
      </c>
      <c r="M30" s="583">
        <v>-0.52200000000000002</v>
      </c>
      <c r="N30" s="583">
        <v>-0.51300000000000001</v>
      </c>
      <c r="O30" s="583">
        <v>-0.52200000000000002</v>
      </c>
      <c r="P30" s="583">
        <v>-0.52200000000000002</v>
      </c>
      <c r="Q30" s="583">
        <v>-0.52300000000000002</v>
      </c>
      <c r="R30" s="583">
        <v>-0.52200000000000002</v>
      </c>
      <c r="S30" s="583">
        <v>-0.54600000000000004</v>
      </c>
      <c r="T30" s="583">
        <v>-0.59799999999999998</v>
      </c>
      <c r="U30" s="583">
        <v>-0.52300000000000002</v>
      </c>
      <c r="V30" s="205">
        <f t="shared" si="0"/>
        <v>-10.137</v>
      </c>
      <c r="X30" s="583">
        <v>-0.26600000000000001</v>
      </c>
      <c r="Y30" s="583">
        <v>-0.26600000000000001</v>
      </c>
      <c r="Z30" s="583">
        <v>-0.27900000000000003</v>
      </c>
      <c r="AA30" s="583">
        <v>-0.34599999999999997</v>
      </c>
      <c r="AB30" s="583">
        <v>-0.33900000000000002</v>
      </c>
      <c r="AC30" s="583">
        <v>-0.26600000000000001</v>
      </c>
      <c r="AD30" s="583">
        <v>-0.26600000000000001</v>
      </c>
      <c r="AE30" s="583">
        <v>-0.52400000000000002</v>
      </c>
      <c r="AF30" s="583">
        <v>-0.52400000000000002</v>
      </c>
      <c r="AG30" s="583">
        <v>-0.52400000000000002</v>
      </c>
      <c r="AH30" s="583">
        <v>-0.52400000000000002</v>
      </c>
      <c r="AI30" s="583">
        <v>-0.52400000000000002</v>
      </c>
      <c r="AJ30" s="583">
        <v>-0.52400000000000002</v>
      </c>
      <c r="AK30" s="583">
        <v>-0.36699999999999999</v>
      </c>
      <c r="AL30" s="583">
        <v>-0.36699999999999999</v>
      </c>
      <c r="AM30" s="205">
        <f t="shared" si="1"/>
        <v>-5.9060000000000006</v>
      </c>
      <c r="AO30" s="583">
        <v>-0.41399999999999998</v>
      </c>
      <c r="AP30" s="583">
        <v>-0.13900000000000001</v>
      </c>
      <c r="AQ30" s="583">
        <v>-0.28100000000000003</v>
      </c>
      <c r="AR30" s="583">
        <v>-0.23799999999999999</v>
      </c>
      <c r="AS30" s="583">
        <v>-0.41399999999999998</v>
      </c>
      <c r="AT30" s="583">
        <v>-0.41399999999999998</v>
      </c>
      <c r="AU30" s="583">
        <v>-0.33</v>
      </c>
      <c r="AV30" s="583">
        <v>-0.496</v>
      </c>
      <c r="AW30" s="583">
        <v>-0.33</v>
      </c>
      <c r="AX30" s="583">
        <v>-9.9000000000000005E-2</v>
      </c>
      <c r="AY30" s="583">
        <v>-1.2999999999999999E-2</v>
      </c>
      <c r="AZ30" s="583">
        <v>-0.26</v>
      </c>
      <c r="BA30" s="583">
        <v>-9.9000000000000005E-2</v>
      </c>
      <c r="BB30" s="583">
        <v>-0.41399999999999998</v>
      </c>
      <c r="BC30" s="205">
        <f t="shared" si="2"/>
        <v>-3.9410000000000003</v>
      </c>
      <c r="BE30" s="583">
        <v>-0.46500000000000002</v>
      </c>
      <c r="BF30" s="583">
        <v>-0.72399999999999998</v>
      </c>
      <c r="BG30" s="583">
        <v>-0.46500000000000002</v>
      </c>
      <c r="BH30" s="583">
        <v>-0.46500000000000002</v>
      </c>
      <c r="BI30" s="583">
        <v>-0.54300000000000004</v>
      </c>
      <c r="BJ30" s="583">
        <v>-0.53500000000000003</v>
      </c>
      <c r="BK30" s="583">
        <v>-0.54300000000000004</v>
      </c>
      <c r="BL30" s="583">
        <v>-0.54300000000000004</v>
      </c>
      <c r="BM30" s="583">
        <v>-0.91900000000000004</v>
      </c>
      <c r="BN30" s="583">
        <v>-0.91900000000000004</v>
      </c>
      <c r="BO30" s="583">
        <v>-0.59499999999999997</v>
      </c>
      <c r="BP30" s="583">
        <v>-0.59499999999999997</v>
      </c>
      <c r="BQ30" s="205">
        <f t="shared" si="3"/>
        <v>-7.3109999999999999</v>
      </c>
      <c r="BR30" s="73"/>
      <c r="BS30" s="205">
        <f t="shared" si="4"/>
        <v>-27.294999999999998</v>
      </c>
      <c r="BU30" s="430"/>
      <c r="BV30" s="430"/>
      <c r="BW30" s="430"/>
      <c r="BX30" s="430"/>
    </row>
    <row r="31" spans="2:76" ht="15" customHeight="1" x14ac:dyDescent="0.25">
      <c r="B31" s="542" t="s">
        <v>583</v>
      </c>
      <c r="C31" s="583">
        <v>-0.51900000000000002</v>
      </c>
      <c r="D31" s="583">
        <v>-0.51900000000000002</v>
      </c>
      <c r="E31" s="583">
        <v>-0.51900000000000002</v>
      </c>
      <c r="F31" s="583">
        <v>-0.51900000000000002</v>
      </c>
      <c r="G31" s="583">
        <v>-0.51900000000000002</v>
      </c>
      <c r="H31" s="583">
        <v>-0.51900000000000002</v>
      </c>
      <c r="I31" s="583">
        <v>-0.51900000000000002</v>
      </c>
      <c r="J31" s="583">
        <v>-0.51900000000000002</v>
      </c>
      <c r="K31" s="583">
        <v>-0.51900000000000002</v>
      </c>
      <c r="L31" s="583">
        <v>-0.64300000000000002</v>
      </c>
      <c r="M31" s="583">
        <v>-0.51900000000000002</v>
      </c>
      <c r="N31" s="583">
        <v>-0.503</v>
      </c>
      <c r="O31" s="583">
        <v>-0.51900000000000002</v>
      </c>
      <c r="P31" s="583">
        <v>-0.51900000000000002</v>
      </c>
      <c r="Q31" s="583">
        <v>-0.51900000000000002</v>
      </c>
      <c r="R31" s="583">
        <v>-0.51900000000000002</v>
      </c>
      <c r="S31" s="583">
        <v>-0.54200000000000004</v>
      </c>
      <c r="T31" s="583">
        <v>-0.59499999999999997</v>
      </c>
      <c r="U31" s="583">
        <v>-0.51900000000000002</v>
      </c>
      <c r="V31" s="205">
        <f t="shared" si="0"/>
        <v>-10.068000000000001</v>
      </c>
      <c r="X31" s="583">
        <v>-0.252</v>
      </c>
      <c r="Y31" s="583">
        <v>-0.252</v>
      </c>
      <c r="Z31" s="583">
        <v>-0.20300000000000001</v>
      </c>
      <c r="AA31" s="583">
        <v>-0.30199999999999999</v>
      </c>
      <c r="AB31" s="583">
        <v>-0.28699999999999998</v>
      </c>
      <c r="AC31" s="583">
        <v>-0.252</v>
      </c>
      <c r="AD31" s="583">
        <v>-0.252</v>
      </c>
      <c r="AE31" s="583">
        <v>-0.52400000000000002</v>
      </c>
      <c r="AF31" s="583">
        <v>-0.52400000000000002</v>
      </c>
      <c r="AG31" s="583">
        <v>-0.52400000000000002</v>
      </c>
      <c r="AH31" s="583">
        <v>-0.52400000000000002</v>
      </c>
      <c r="AI31" s="583">
        <v>-0.52400000000000002</v>
      </c>
      <c r="AJ31" s="583">
        <v>-0.52400000000000002</v>
      </c>
      <c r="AK31" s="583">
        <v>-0.36699999999999999</v>
      </c>
      <c r="AL31" s="583">
        <v>-0.36699999999999999</v>
      </c>
      <c r="AM31" s="205">
        <f t="shared" si="1"/>
        <v>-5.6779999999999999</v>
      </c>
      <c r="AO31" s="583">
        <v>-0.439</v>
      </c>
      <c r="AP31" s="583">
        <v>-0.23699999999999999</v>
      </c>
      <c r="AQ31" s="583">
        <v>-0.20699999999999999</v>
      </c>
      <c r="AR31" s="583">
        <v>-0.26500000000000001</v>
      </c>
      <c r="AS31" s="583">
        <v>-0.439</v>
      </c>
      <c r="AT31" s="583">
        <v>-0.439</v>
      </c>
      <c r="AU31" s="583">
        <v>-0.33</v>
      </c>
      <c r="AV31" s="583">
        <v>-0.496</v>
      </c>
      <c r="AW31" s="583">
        <v>-0.26900000000000002</v>
      </c>
      <c r="AX31" s="583">
        <v>-0.16700000000000001</v>
      </c>
      <c r="AY31" s="583">
        <v>-9.9000000000000005E-2</v>
      </c>
      <c r="AZ31" s="583">
        <v>-0.26</v>
      </c>
      <c r="BA31" s="583">
        <v>-0.16700000000000001</v>
      </c>
      <c r="BB31" s="583">
        <v>-0.439</v>
      </c>
      <c r="BC31" s="205">
        <f t="shared" si="2"/>
        <v>-4.2530000000000001</v>
      </c>
      <c r="BE31" s="583">
        <v>-0.46400000000000002</v>
      </c>
      <c r="BF31" s="583">
        <v>-0.68300000000000005</v>
      </c>
      <c r="BG31" s="583">
        <v>-0.46400000000000002</v>
      </c>
      <c r="BH31" s="583">
        <v>-0.46400000000000002</v>
      </c>
      <c r="BI31" s="583">
        <v>-0.53900000000000003</v>
      </c>
      <c r="BJ31" s="583">
        <v>-0.53200000000000003</v>
      </c>
      <c r="BK31" s="583">
        <v>-0.53900000000000003</v>
      </c>
      <c r="BL31" s="583">
        <v>-0.53900000000000003</v>
      </c>
      <c r="BM31" s="583">
        <v>-0.91900000000000004</v>
      </c>
      <c r="BN31" s="583">
        <v>-0.91900000000000004</v>
      </c>
      <c r="BO31" s="583">
        <v>-0.59499999999999997</v>
      </c>
      <c r="BP31" s="583">
        <v>-0.59499999999999997</v>
      </c>
      <c r="BQ31" s="205">
        <f t="shared" si="3"/>
        <v>-7.2520000000000007</v>
      </c>
      <c r="BR31" s="73"/>
      <c r="BS31" s="205">
        <f t="shared" si="4"/>
        <v>-27.251000000000005</v>
      </c>
      <c r="BU31" s="430"/>
      <c r="BV31" s="430"/>
      <c r="BW31" s="430"/>
      <c r="BX31" s="430"/>
    </row>
    <row r="32" spans="2:76" ht="15" customHeight="1" x14ac:dyDescent="0.25">
      <c r="B32" s="542" t="s">
        <v>585</v>
      </c>
      <c r="C32" s="583">
        <v>-0.502</v>
      </c>
      <c r="D32" s="583">
        <v>-0.5</v>
      </c>
      <c r="E32" s="583">
        <v>-0.5</v>
      </c>
      <c r="F32" s="583">
        <v>-0.502</v>
      </c>
      <c r="G32" s="583">
        <v>-0.5</v>
      </c>
      <c r="H32" s="583">
        <v>-0.502</v>
      </c>
      <c r="I32" s="583">
        <v>-0.502</v>
      </c>
      <c r="J32" s="583">
        <v>-0.5</v>
      </c>
      <c r="K32" s="583">
        <v>-0.502</v>
      </c>
      <c r="L32" s="583">
        <v>-0.64300000000000002</v>
      </c>
      <c r="M32" s="583">
        <v>-0.5</v>
      </c>
      <c r="N32" s="583">
        <v>-0.49299999999999999</v>
      </c>
      <c r="O32" s="583">
        <v>-0.5</v>
      </c>
      <c r="P32" s="583">
        <v>-0.5</v>
      </c>
      <c r="Q32" s="583">
        <v>-0.502</v>
      </c>
      <c r="R32" s="583">
        <v>-0.5</v>
      </c>
      <c r="S32" s="583">
        <v>-0.52700000000000002</v>
      </c>
      <c r="T32" s="583">
        <v>-0.53100000000000003</v>
      </c>
      <c r="U32" s="583">
        <v>-0.502</v>
      </c>
      <c r="V32" s="205">
        <f t="shared" si="0"/>
        <v>-9.7080000000000002</v>
      </c>
      <c r="X32" s="583">
        <v>-0.32900000000000001</v>
      </c>
      <c r="Y32" s="583">
        <v>-0.32900000000000001</v>
      </c>
      <c r="Z32" s="583">
        <v>-0.188</v>
      </c>
      <c r="AA32" s="583">
        <v>-0.29399999999999998</v>
      </c>
      <c r="AB32" s="583">
        <v>-0.27800000000000002</v>
      </c>
      <c r="AC32" s="583">
        <v>-0.32900000000000001</v>
      </c>
      <c r="AD32" s="583">
        <v>-0.32900000000000001</v>
      </c>
      <c r="AE32" s="583">
        <v>-0.52400000000000002</v>
      </c>
      <c r="AF32" s="583">
        <v>-0.52400000000000002</v>
      </c>
      <c r="AG32" s="583">
        <v>-0.52400000000000002</v>
      </c>
      <c r="AH32" s="583">
        <v>-0.52400000000000002</v>
      </c>
      <c r="AI32" s="583">
        <v>-0.52400000000000002</v>
      </c>
      <c r="AJ32" s="583">
        <v>-0.52400000000000002</v>
      </c>
      <c r="AK32" s="583">
        <v>-0.36699999999999999</v>
      </c>
      <c r="AL32" s="583">
        <v>-0.36699999999999999</v>
      </c>
      <c r="AM32" s="205">
        <f t="shared" si="1"/>
        <v>-5.9540000000000006</v>
      </c>
      <c r="AO32" s="583">
        <v>-0.41199999999999998</v>
      </c>
      <c r="AP32" s="583">
        <v>-0.20599999999999999</v>
      </c>
      <c r="AQ32" s="583">
        <v>-0.16900000000000001</v>
      </c>
      <c r="AR32" s="583">
        <v>-0.22900000000000001</v>
      </c>
      <c r="AS32" s="583">
        <v>-0.41199999999999998</v>
      </c>
      <c r="AT32" s="583">
        <v>-0.41199999999999998</v>
      </c>
      <c r="AU32" s="583">
        <v>-0.33</v>
      </c>
      <c r="AV32" s="583">
        <v>-0.496</v>
      </c>
      <c r="AW32" s="583">
        <v>-0.26900000000000002</v>
      </c>
      <c r="AX32" s="583">
        <v>-0.157</v>
      </c>
      <c r="AY32" s="583">
        <v>-9.4E-2</v>
      </c>
      <c r="AZ32" s="583">
        <v>-0.26</v>
      </c>
      <c r="BA32" s="583">
        <v>-0.157</v>
      </c>
      <c r="BB32" s="583">
        <v>-0.41199999999999998</v>
      </c>
      <c r="BC32" s="205">
        <f t="shared" si="2"/>
        <v>-4.0149999999999997</v>
      </c>
      <c r="BE32" s="583">
        <v>-0.46300000000000002</v>
      </c>
      <c r="BF32" s="583">
        <v>-0.64500000000000002</v>
      </c>
      <c r="BG32" s="583">
        <v>-0.46300000000000002</v>
      </c>
      <c r="BH32" s="583">
        <v>-0.46300000000000002</v>
      </c>
      <c r="BI32" s="583">
        <v>-0.50800000000000001</v>
      </c>
      <c r="BJ32" s="583">
        <v>-0.50800000000000001</v>
      </c>
      <c r="BK32" s="583">
        <v>-0.50800000000000001</v>
      </c>
      <c r="BL32" s="583">
        <v>-0.50800000000000001</v>
      </c>
      <c r="BM32" s="583">
        <v>-0.91900000000000004</v>
      </c>
      <c r="BN32" s="583">
        <v>-0.91900000000000004</v>
      </c>
      <c r="BO32" s="583">
        <v>-0.59499999999999997</v>
      </c>
      <c r="BP32" s="583">
        <v>-0.59499999999999997</v>
      </c>
      <c r="BQ32" s="205">
        <f t="shared" si="3"/>
        <v>-7.0940000000000012</v>
      </c>
      <c r="BR32" s="73"/>
      <c r="BS32" s="205">
        <f t="shared" si="4"/>
        <v>-26.771000000000001</v>
      </c>
      <c r="BU32" s="430"/>
      <c r="BV32" s="430"/>
      <c r="BW32" s="430"/>
      <c r="BX32" s="430"/>
    </row>
    <row r="33" spans="2:76" ht="15" customHeight="1" x14ac:dyDescent="0.25">
      <c r="B33" s="542" t="s">
        <v>586</v>
      </c>
      <c r="C33" s="583">
        <v>-0.47799999999999998</v>
      </c>
      <c r="D33" s="583">
        <v>-0.47899999999999998</v>
      </c>
      <c r="E33" s="583">
        <v>-0.47899999999999998</v>
      </c>
      <c r="F33" s="583">
        <v>-0.47799999999999998</v>
      </c>
      <c r="G33" s="583">
        <v>-0.47899999999999998</v>
      </c>
      <c r="H33" s="583">
        <v>-0.47799999999999998</v>
      </c>
      <c r="I33" s="583">
        <v>-0.47799999999999998</v>
      </c>
      <c r="J33" s="583">
        <v>-0.47899999999999998</v>
      </c>
      <c r="K33" s="583">
        <v>-0.47799999999999998</v>
      </c>
      <c r="L33" s="583">
        <v>-0.64300000000000002</v>
      </c>
      <c r="M33" s="583">
        <v>-0.47899999999999998</v>
      </c>
      <c r="N33" s="583">
        <v>-0.49299999999999999</v>
      </c>
      <c r="O33" s="583">
        <v>-0.47899999999999998</v>
      </c>
      <c r="P33" s="583">
        <v>-0.47899999999999998</v>
      </c>
      <c r="Q33" s="583">
        <v>-0.47799999999999998</v>
      </c>
      <c r="R33" s="583">
        <v>-0.47899999999999998</v>
      </c>
      <c r="S33" s="583">
        <v>-0.52700000000000002</v>
      </c>
      <c r="T33" s="583">
        <v>-0.53100000000000003</v>
      </c>
      <c r="U33" s="583">
        <v>-0.47799999999999998</v>
      </c>
      <c r="V33" s="205">
        <f t="shared" si="0"/>
        <v>-9.3719999999999999</v>
      </c>
      <c r="X33" s="583">
        <v>-0.32700000000000001</v>
      </c>
      <c r="Y33" s="583">
        <v>-0.32700000000000001</v>
      </c>
      <c r="Z33" s="583">
        <v>-0.2</v>
      </c>
      <c r="AA33" s="583">
        <v>-0.308</v>
      </c>
      <c r="AB33" s="583">
        <v>-0.29499999999999998</v>
      </c>
      <c r="AC33" s="583">
        <v>-0.32700000000000001</v>
      </c>
      <c r="AD33" s="583">
        <v>-0.32700000000000001</v>
      </c>
      <c r="AE33" s="583">
        <v>-0.52400000000000002</v>
      </c>
      <c r="AF33" s="583">
        <v>-0.52400000000000002</v>
      </c>
      <c r="AG33" s="583">
        <v>-0.52400000000000002</v>
      </c>
      <c r="AH33" s="583">
        <v>-0.52400000000000002</v>
      </c>
      <c r="AI33" s="583">
        <v>-0.52400000000000002</v>
      </c>
      <c r="AJ33" s="583">
        <v>-0.52400000000000002</v>
      </c>
      <c r="AK33" s="583">
        <v>-0.36699999999999999</v>
      </c>
      <c r="AL33" s="583">
        <v>-0.36699999999999999</v>
      </c>
      <c r="AM33" s="205">
        <f t="shared" si="1"/>
        <v>-5.9890000000000008</v>
      </c>
      <c r="AO33" s="583">
        <v>-0.40899999999999997</v>
      </c>
      <c r="AP33" s="583">
        <v>-0.21299999999999999</v>
      </c>
      <c r="AQ33" s="583">
        <v>-0.17499999999999999</v>
      </c>
      <c r="AR33" s="583">
        <v>-0.215</v>
      </c>
      <c r="AS33" s="583">
        <v>-0.40899999999999997</v>
      </c>
      <c r="AT33" s="583">
        <v>-0.40899999999999997</v>
      </c>
      <c r="AU33" s="583">
        <v>-0.33</v>
      </c>
      <c r="AV33" s="583">
        <v>-0.496</v>
      </c>
      <c r="AW33" s="583">
        <v>-0.26900000000000002</v>
      </c>
      <c r="AX33" s="583">
        <v>-0.161</v>
      </c>
      <c r="AY33" s="583">
        <v>-8.1000000000000003E-2</v>
      </c>
      <c r="AZ33" s="583">
        <v>-0.26</v>
      </c>
      <c r="BA33" s="583">
        <v>-0.161</v>
      </c>
      <c r="BB33" s="583">
        <v>-0.40899999999999997</v>
      </c>
      <c r="BC33" s="205">
        <f t="shared" si="2"/>
        <v>-3.9970000000000003</v>
      </c>
      <c r="BE33" s="583">
        <v>-0.46</v>
      </c>
      <c r="BF33" s="583">
        <v>-0.60399999999999998</v>
      </c>
      <c r="BG33" s="583">
        <v>-0.46</v>
      </c>
      <c r="BH33" s="583">
        <v>-0.46</v>
      </c>
      <c r="BI33" s="583">
        <v>-0.50800000000000001</v>
      </c>
      <c r="BJ33" s="583">
        <v>-0.5</v>
      </c>
      <c r="BK33" s="583">
        <v>-0.50800000000000001</v>
      </c>
      <c r="BL33" s="583">
        <v>-0.50800000000000001</v>
      </c>
      <c r="BM33" s="583">
        <v>-0.91900000000000004</v>
      </c>
      <c r="BN33" s="583">
        <v>-0.91900000000000004</v>
      </c>
      <c r="BO33" s="583">
        <v>-0.59499999999999997</v>
      </c>
      <c r="BP33" s="583">
        <v>-0.59499999999999997</v>
      </c>
      <c r="BQ33" s="205">
        <f t="shared" si="3"/>
        <v>-7.0359999999999996</v>
      </c>
      <c r="BR33" s="73"/>
      <c r="BS33" s="205">
        <f t="shared" si="4"/>
        <v>-26.393999999999998</v>
      </c>
      <c r="BU33" s="430"/>
      <c r="BV33" s="430"/>
      <c r="BW33" s="430"/>
      <c r="BX33" s="430"/>
    </row>
    <row r="34" spans="2:76" ht="15" customHeight="1" x14ac:dyDescent="0.25">
      <c r="B34" s="542" t="s">
        <v>587</v>
      </c>
      <c r="C34" s="583">
        <v>-0.46500000000000002</v>
      </c>
      <c r="D34" s="583">
        <v>-0.46600000000000003</v>
      </c>
      <c r="E34" s="583">
        <v>-0.46600000000000003</v>
      </c>
      <c r="F34" s="583">
        <v>-0.46500000000000002</v>
      </c>
      <c r="G34" s="583">
        <v>-0.46600000000000003</v>
      </c>
      <c r="H34" s="583">
        <v>-0.46500000000000002</v>
      </c>
      <c r="I34" s="583">
        <v>-0.46500000000000002</v>
      </c>
      <c r="J34" s="583">
        <v>-0.46600000000000003</v>
      </c>
      <c r="K34" s="583">
        <v>-0.46500000000000002</v>
      </c>
      <c r="L34" s="583">
        <v>-0.64300000000000002</v>
      </c>
      <c r="M34" s="583">
        <v>-0.46600000000000003</v>
      </c>
      <c r="N34" s="583">
        <v>-0.49299999999999999</v>
      </c>
      <c r="O34" s="583">
        <v>-0.46600000000000003</v>
      </c>
      <c r="P34" s="583">
        <v>-0.46600000000000003</v>
      </c>
      <c r="Q34" s="583">
        <v>-0.46500000000000002</v>
      </c>
      <c r="R34" s="583">
        <v>-0.46600000000000003</v>
      </c>
      <c r="S34" s="583">
        <v>-0.52700000000000002</v>
      </c>
      <c r="T34" s="583">
        <v>-0.53100000000000003</v>
      </c>
      <c r="U34" s="583">
        <v>-0.46500000000000002</v>
      </c>
      <c r="V34" s="205">
        <f t="shared" si="0"/>
        <v>-9.1770000000000014</v>
      </c>
      <c r="X34" s="583">
        <v>-0.33900000000000002</v>
      </c>
      <c r="Y34" s="583">
        <v>-0.33900000000000002</v>
      </c>
      <c r="Z34" s="583">
        <v>-0.222</v>
      </c>
      <c r="AA34" s="583">
        <v>-0.33100000000000002</v>
      </c>
      <c r="AB34" s="583">
        <v>-0.313</v>
      </c>
      <c r="AC34" s="583">
        <v>-0.33900000000000002</v>
      </c>
      <c r="AD34" s="583">
        <v>-0.33900000000000002</v>
      </c>
      <c r="AE34" s="583">
        <v>-0.52400000000000002</v>
      </c>
      <c r="AF34" s="583">
        <v>-0.52400000000000002</v>
      </c>
      <c r="AG34" s="583">
        <v>-0.52400000000000002</v>
      </c>
      <c r="AH34" s="583">
        <v>-0.52400000000000002</v>
      </c>
      <c r="AI34" s="583">
        <v>-0.52400000000000002</v>
      </c>
      <c r="AJ34" s="583">
        <v>-0.52400000000000002</v>
      </c>
      <c r="AK34" s="583">
        <v>-0.36699999999999999</v>
      </c>
      <c r="AL34" s="583">
        <v>-0.36699999999999999</v>
      </c>
      <c r="AM34" s="205">
        <f t="shared" si="1"/>
        <v>-6.1</v>
      </c>
      <c r="AO34" s="583">
        <v>-0.41899999999999998</v>
      </c>
      <c r="AP34" s="583">
        <v>-0.224</v>
      </c>
      <c r="AQ34" s="583">
        <v>-0.191</v>
      </c>
      <c r="AR34" s="583">
        <v>-0.20200000000000001</v>
      </c>
      <c r="AS34" s="583">
        <v>-0.41899999999999998</v>
      </c>
      <c r="AT34" s="583">
        <v>-0.41899999999999998</v>
      </c>
      <c r="AU34" s="583">
        <v>-0.33</v>
      </c>
      <c r="AV34" s="583">
        <v>-0.496</v>
      </c>
      <c r="AW34" s="583">
        <v>-0.26900000000000002</v>
      </c>
      <c r="AX34" s="583">
        <v>-0.19</v>
      </c>
      <c r="AY34" s="583">
        <v>-8.1000000000000003E-2</v>
      </c>
      <c r="AZ34" s="583">
        <v>-0.26</v>
      </c>
      <c r="BA34" s="583">
        <v>-0.19</v>
      </c>
      <c r="BB34" s="583">
        <v>-0.41899999999999998</v>
      </c>
      <c r="BC34" s="205">
        <f t="shared" si="2"/>
        <v>-4.109</v>
      </c>
      <c r="BE34" s="583">
        <v>-0.44600000000000001</v>
      </c>
      <c r="BF34" s="583">
        <v>-0.54</v>
      </c>
      <c r="BG34" s="583">
        <v>-0.44600000000000001</v>
      </c>
      <c r="BH34" s="583">
        <v>-0.44600000000000001</v>
      </c>
      <c r="BI34" s="583">
        <v>-0.50800000000000001</v>
      </c>
      <c r="BJ34" s="583">
        <v>-0.5</v>
      </c>
      <c r="BK34" s="583">
        <v>-0.50800000000000001</v>
      </c>
      <c r="BL34" s="583">
        <v>-0.50800000000000001</v>
      </c>
      <c r="BM34" s="583">
        <v>-0.91900000000000004</v>
      </c>
      <c r="BN34" s="583">
        <v>-0.91900000000000004</v>
      </c>
      <c r="BO34" s="583">
        <v>-0.59499999999999997</v>
      </c>
      <c r="BP34" s="583">
        <v>-0.59499999999999997</v>
      </c>
      <c r="BQ34" s="205">
        <f t="shared" si="3"/>
        <v>-6.93</v>
      </c>
      <c r="BR34" s="73"/>
      <c r="BS34" s="205">
        <f t="shared" si="4"/>
        <v>-26.316000000000003</v>
      </c>
      <c r="BU34" s="430"/>
      <c r="BV34" s="430"/>
      <c r="BW34" s="430"/>
      <c r="BX34" s="430"/>
    </row>
    <row r="35" spans="2:76" ht="15" customHeight="1" x14ac:dyDescent="0.25">
      <c r="B35" s="542" t="s">
        <v>588</v>
      </c>
      <c r="C35" s="583">
        <v>-0.46500000000000002</v>
      </c>
      <c r="D35" s="583">
        <v>-0.45800000000000002</v>
      </c>
      <c r="E35" s="583">
        <v>-0.45800000000000002</v>
      </c>
      <c r="F35" s="583">
        <v>-0.46500000000000002</v>
      </c>
      <c r="G35" s="583">
        <v>-0.45800000000000002</v>
      </c>
      <c r="H35" s="583">
        <v>-0.46500000000000002</v>
      </c>
      <c r="I35" s="583">
        <v>-0.46500000000000002</v>
      </c>
      <c r="J35" s="583">
        <v>-0.45800000000000002</v>
      </c>
      <c r="K35" s="583">
        <v>-0.46500000000000002</v>
      </c>
      <c r="L35" s="583">
        <v>-0.64300000000000002</v>
      </c>
      <c r="M35" s="583">
        <v>-0.45800000000000002</v>
      </c>
      <c r="N35" s="583">
        <v>-0.49299999999999999</v>
      </c>
      <c r="O35" s="583">
        <v>-0.45800000000000002</v>
      </c>
      <c r="P35" s="583">
        <v>-0.45800000000000002</v>
      </c>
      <c r="Q35" s="583">
        <v>-0.46500000000000002</v>
      </c>
      <c r="R35" s="583">
        <v>-0.45800000000000002</v>
      </c>
      <c r="S35" s="583">
        <v>-0.52700000000000002</v>
      </c>
      <c r="T35" s="583">
        <v>-0.53100000000000003</v>
      </c>
      <c r="U35" s="583">
        <v>-0.46500000000000002</v>
      </c>
      <c r="V35" s="205">
        <f t="shared" si="0"/>
        <v>-9.1130000000000013</v>
      </c>
      <c r="X35" s="583">
        <v>-0.35199999999999998</v>
      </c>
      <c r="Y35" s="583">
        <v>-0.35199999999999998</v>
      </c>
      <c r="Z35" s="583">
        <v>-0.23599999999999999</v>
      </c>
      <c r="AA35" s="583">
        <v>-0.34499999999999997</v>
      </c>
      <c r="AB35" s="583">
        <v>-0.33100000000000002</v>
      </c>
      <c r="AC35" s="583">
        <v>-0.35199999999999998</v>
      </c>
      <c r="AD35" s="583">
        <v>-0.35199999999999998</v>
      </c>
      <c r="AE35" s="583">
        <v>-0.52400000000000002</v>
      </c>
      <c r="AF35" s="583">
        <v>-0.52400000000000002</v>
      </c>
      <c r="AG35" s="583">
        <v>-0.52400000000000002</v>
      </c>
      <c r="AH35" s="583">
        <v>-0.52400000000000002</v>
      </c>
      <c r="AI35" s="583">
        <v>-0.52400000000000002</v>
      </c>
      <c r="AJ35" s="583">
        <v>-0.52400000000000002</v>
      </c>
      <c r="AK35" s="583">
        <v>-0.36699999999999999</v>
      </c>
      <c r="AL35" s="583">
        <v>-0.36699999999999999</v>
      </c>
      <c r="AM35" s="205">
        <f t="shared" si="1"/>
        <v>-6.1980000000000004</v>
      </c>
      <c r="AO35" s="583">
        <v>-0.42599999999999999</v>
      </c>
      <c r="AP35" s="583">
        <v>-0.219</v>
      </c>
      <c r="AQ35" s="583">
        <v>-0.21</v>
      </c>
      <c r="AR35" s="583">
        <v>-0.20100000000000001</v>
      </c>
      <c r="AS35" s="583">
        <v>-0.42599999999999999</v>
      </c>
      <c r="AT35" s="583">
        <v>-0.42599999999999999</v>
      </c>
      <c r="AU35" s="583">
        <v>-0.33</v>
      </c>
      <c r="AV35" s="583">
        <v>-0.496</v>
      </c>
      <c r="AW35" s="583">
        <v>-0.26900000000000002</v>
      </c>
      <c r="AX35" s="583">
        <v>-0.16900000000000001</v>
      </c>
      <c r="AY35" s="583">
        <v>-8.1000000000000003E-2</v>
      </c>
      <c r="AZ35" s="583">
        <v>-0.26</v>
      </c>
      <c r="BA35" s="583">
        <v>-0.16900000000000001</v>
      </c>
      <c r="BB35" s="583">
        <v>-0.42599999999999999</v>
      </c>
      <c r="BC35" s="205">
        <f t="shared" si="2"/>
        <v>-4.1079999999999997</v>
      </c>
      <c r="BE35" s="583">
        <v>-0.42199999999999999</v>
      </c>
      <c r="BF35" s="583">
        <v>-0.49299999999999999</v>
      </c>
      <c r="BG35" s="583">
        <v>-0.42199999999999999</v>
      </c>
      <c r="BH35" s="583">
        <v>-0.42199999999999999</v>
      </c>
      <c r="BI35" s="583">
        <v>-0.50800000000000001</v>
      </c>
      <c r="BJ35" s="583">
        <v>-0.5</v>
      </c>
      <c r="BK35" s="583">
        <v>-0.50800000000000001</v>
      </c>
      <c r="BL35" s="583">
        <v>-0.50800000000000001</v>
      </c>
      <c r="BM35" s="583">
        <v>-0.91900000000000004</v>
      </c>
      <c r="BN35" s="583">
        <v>-0.91900000000000004</v>
      </c>
      <c r="BO35" s="583">
        <v>-0.59499999999999997</v>
      </c>
      <c r="BP35" s="583">
        <v>-0.59499999999999997</v>
      </c>
      <c r="BQ35" s="205">
        <f t="shared" si="3"/>
        <v>-6.8109999999999999</v>
      </c>
      <c r="BR35" s="73"/>
      <c r="BS35" s="205">
        <f t="shared" si="4"/>
        <v>-26.23</v>
      </c>
      <c r="BU35" s="430"/>
      <c r="BV35" s="430"/>
      <c r="BW35" s="430"/>
      <c r="BX35" s="430"/>
    </row>
    <row r="36" spans="2:76" ht="15" customHeight="1" x14ac:dyDescent="0.25">
      <c r="B36" s="542" t="s">
        <v>589</v>
      </c>
      <c r="C36" s="583">
        <v>-0.46500000000000002</v>
      </c>
      <c r="D36" s="583">
        <v>-0.45800000000000002</v>
      </c>
      <c r="E36" s="583">
        <v>-0.45800000000000002</v>
      </c>
      <c r="F36" s="583">
        <v>-0.46500000000000002</v>
      </c>
      <c r="G36" s="583">
        <v>-0.45800000000000002</v>
      </c>
      <c r="H36" s="583">
        <v>-0.46500000000000002</v>
      </c>
      <c r="I36" s="583">
        <v>-0.46500000000000002</v>
      </c>
      <c r="J36" s="583">
        <v>-0.45800000000000002</v>
      </c>
      <c r="K36" s="583">
        <v>-0.46500000000000002</v>
      </c>
      <c r="L36" s="583">
        <v>-0.64300000000000002</v>
      </c>
      <c r="M36" s="583">
        <v>-0.45800000000000002</v>
      </c>
      <c r="N36" s="583">
        <v>-0.49299999999999999</v>
      </c>
      <c r="O36" s="583">
        <v>-0.45800000000000002</v>
      </c>
      <c r="P36" s="583">
        <v>-0.45800000000000002</v>
      </c>
      <c r="Q36" s="583">
        <v>-0.46500000000000002</v>
      </c>
      <c r="R36" s="583">
        <v>-0.45800000000000002</v>
      </c>
      <c r="S36" s="583">
        <v>-0.52700000000000002</v>
      </c>
      <c r="T36" s="583">
        <v>-0.53100000000000003</v>
      </c>
      <c r="U36" s="583">
        <v>-0.46500000000000002</v>
      </c>
      <c r="V36" s="205">
        <f t="shared" si="0"/>
        <v>-9.1130000000000013</v>
      </c>
      <c r="X36" s="583">
        <v>-0.35899999999999999</v>
      </c>
      <c r="Y36" s="583">
        <v>-0.35899999999999999</v>
      </c>
      <c r="Z36" s="583">
        <v>-0.23899999999999999</v>
      </c>
      <c r="AA36" s="583">
        <v>-0.35</v>
      </c>
      <c r="AB36" s="583">
        <v>-0.33800000000000002</v>
      </c>
      <c r="AC36" s="583">
        <v>-0.35899999999999999</v>
      </c>
      <c r="AD36" s="583">
        <v>-0.35899999999999999</v>
      </c>
      <c r="AE36" s="583">
        <v>-0.52400000000000002</v>
      </c>
      <c r="AF36" s="583">
        <v>-0.52400000000000002</v>
      </c>
      <c r="AG36" s="583">
        <v>-0.52400000000000002</v>
      </c>
      <c r="AH36" s="583">
        <v>-0.52400000000000002</v>
      </c>
      <c r="AI36" s="583">
        <v>-0.52400000000000002</v>
      </c>
      <c r="AJ36" s="583">
        <v>-0.52400000000000002</v>
      </c>
      <c r="AK36" s="583">
        <v>-0.36699999999999999</v>
      </c>
      <c r="AL36" s="583">
        <v>-0.36699999999999999</v>
      </c>
      <c r="AM36" s="205">
        <f t="shared" si="1"/>
        <v>-6.2409999999999997</v>
      </c>
      <c r="AO36" s="583">
        <v>-0.42699999999999999</v>
      </c>
      <c r="AP36" s="583">
        <v>-0.216</v>
      </c>
      <c r="AQ36" s="583">
        <v>-0.22600000000000001</v>
      </c>
      <c r="AR36" s="583">
        <v>-0.19500000000000001</v>
      </c>
      <c r="AS36" s="583">
        <v>-0.42699999999999999</v>
      </c>
      <c r="AT36" s="583">
        <v>-0.42699999999999999</v>
      </c>
      <c r="AU36" s="583">
        <v>-0.33</v>
      </c>
      <c r="AV36" s="583">
        <v>-0.496</v>
      </c>
      <c r="AW36" s="583">
        <v>-0.26900000000000002</v>
      </c>
      <c r="AX36" s="583">
        <v>-0.16900000000000001</v>
      </c>
      <c r="AY36" s="583">
        <v>-8.1000000000000003E-2</v>
      </c>
      <c r="AZ36" s="583">
        <v>-0.26</v>
      </c>
      <c r="BA36" s="583">
        <v>-0.16900000000000001</v>
      </c>
      <c r="BB36" s="583">
        <v>-0.42699999999999999</v>
      </c>
      <c r="BC36" s="205">
        <f t="shared" si="2"/>
        <v>-4.1190000000000007</v>
      </c>
      <c r="BE36" s="583">
        <v>-0.434</v>
      </c>
      <c r="BF36" s="583">
        <v>-0.49299999999999999</v>
      </c>
      <c r="BG36" s="583">
        <v>-0.434</v>
      </c>
      <c r="BH36" s="583">
        <v>-0.434</v>
      </c>
      <c r="BI36" s="583">
        <v>-0.50800000000000001</v>
      </c>
      <c r="BJ36" s="583">
        <v>-0.5</v>
      </c>
      <c r="BK36" s="583">
        <v>-0.50800000000000001</v>
      </c>
      <c r="BL36" s="583">
        <v>-0.50800000000000001</v>
      </c>
      <c r="BM36" s="583">
        <v>-0.91900000000000004</v>
      </c>
      <c r="BN36" s="583">
        <v>-0.91900000000000004</v>
      </c>
      <c r="BO36" s="583">
        <v>-0.59499999999999997</v>
      </c>
      <c r="BP36" s="583">
        <v>-0.59499999999999997</v>
      </c>
      <c r="BQ36" s="205">
        <f t="shared" si="3"/>
        <v>-6.8469999999999995</v>
      </c>
      <c r="BR36" s="73"/>
      <c r="BS36" s="205">
        <f t="shared" si="4"/>
        <v>-26.32</v>
      </c>
      <c r="BU36" s="430"/>
      <c r="BV36" s="430"/>
      <c r="BW36" s="430"/>
      <c r="BX36" s="430"/>
    </row>
    <row r="37" spans="2:76" ht="15" customHeight="1" x14ac:dyDescent="0.25">
      <c r="B37" s="542" t="s">
        <v>590</v>
      </c>
      <c r="C37" s="583">
        <v>-0.46500000000000002</v>
      </c>
      <c r="D37" s="583">
        <v>-0.45800000000000002</v>
      </c>
      <c r="E37" s="583">
        <v>-0.45800000000000002</v>
      </c>
      <c r="F37" s="583">
        <v>-0.46500000000000002</v>
      </c>
      <c r="G37" s="583">
        <v>-0.45800000000000002</v>
      </c>
      <c r="H37" s="583">
        <v>-0.46500000000000002</v>
      </c>
      <c r="I37" s="583">
        <v>-0.46500000000000002</v>
      </c>
      <c r="J37" s="583">
        <v>-0.45800000000000002</v>
      </c>
      <c r="K37" s="583">
        <v>-0.46500000000000002</v>
      </c>
      <c r="L37" s="583">
        <v>-0.64300000000000002</v>
      </c>
      <c r="M37" s="583">
        <v>-0.45800000000000002</v>
      </c>
      <c r="N37" s="583">
        <v>-0.49299999999999999</v>
      </c>
      <c r="O37" s="583">
        <v>-0.45800000000000002</v>
      </c>
      <c r="P37" s="583">
        <v>-0.45800000000000002</v>
      </c>
      <c r="Q37" s="583">
        <v>-0.46500000000000002</v>
      </c>
      <c r="R37" s="583">
        <v>-0.45800000000000002</v>
      </c>
      <c r="S37" s="583">
        <v>-0.52700000000000002</v>
      </c>
      <c r="T37" s="583">
        <v>-0.53100000000000003</v>
      </c>
      <c r="U37" s="583">
        <v>-0.46500000000000002</v>
      </c>
      <c r="V37" s="205">
        <f t="shared" si="0"/>
        <v>-9.1130000000000013</v>
      </c>
      <c r="X37" s="583">
        <v>-0.36499999999999999</v>
      </c>
      <c r="Y37" s="583">
        <v>-0.36499999999999999</v>
      </c>
      <c r="Z37" s="583">
        <v>-0.434</v>
      </c>
      <c r="AA37" s="583">
        <v>-0.35399999999999998</v>
      </c>
      <c r="AB37" s="583">
        <v>-0.34300000000000003</v>
      </c>
      <c r="AC37" s="583">
        <v>-0.36499999999999999</v>
      </c>
      <c r="AD37" s="583">
        <v>-0.36499999999999999</v>
      </c>
      <c r="AE37" s="583">
        <v>-0.52400000000000002</v>
      </c>
      <c r="AF37" s="583">
        <v>-0.52400000000000002</v>
      </c>
      <c r="AG37" s="583">
        <v>-0.52400000000000002</v>
      </c>
      <c r="AH37" s="583">
        <v>-0.52400000000000002</v>
      </c>
      <c r="AI37" s="583">
        <v>-0.52400000000000002</v>
      </c>
      <c r="AJ37" s="583">
        <v>-0.52400000000000002</v>
      </c>
      <c r="AK37" s="583">
        <v>-0.36699999999999999</v>
      </c>
      <c r="AL37" s="583">
        <v>-0.36699999999999999</v>
      </c>
      <c r="AM37" s="205">
        <f t="shared" si="1"/>
        <v>-6.4690000000000003</v>
      </c>
      <c r="AO37" s="583">
        <v>-0.46</v>
      </c>
      <c r="AP37" s="583">
        <v>-0.218</v>
      </c>
      <c r="AQ37" s="583">
        <v>-0.23599999999999999</v>
      </c>
      <c r="AR37" s="583">
        <v>-0.19900000000000001</v>
      </c>
      <c r="AS37" s="583">
        <v>-0.46</v>
      </c>
      <c r="AT37" s="583">
        <v>-0.46</v>
      </c>
      <c r="AU37" s="583">
        <v>-0.33</v>
      </c>
      <c r="AV37" s="583">
        <v>-0.496</v>
      </c>
      <c r="AW37" s="583">
        <v>-0.26900000000000002</v>
      </c>
      <c r="AX37" s="583">
        <v>-0.16900000000000001</v>
      </c>
      <c r="AY37" s="583">
        <v>-8.1000000000000003E-2</v>
      </c>
      <c r="AZ37" s="583">
        <v>-0.26</v>
      </c>
      <c r="BA37" s="583">
        <v>-0.16900000000000001</v>
      </c>
      <c r="BB37" s="583">
        <v>-0.46</v>
      </c>
      <c r="BC37" s="205">
        <f t="shared" si="2"/>
        <v>-4.2670000000000003</v>
      </c>
      <c r="BE37" s="583">
        <v>-0.434</v>
      </c>
      <c r="BF37" s="583">
        <v>-0.49299999999999999</v>
      </c>
      <c r="BG37" s="583">
        <v>-0.434</v>
      </c>
      <c r="BH37" s="583">
        <v>-0.434</v>
      </c>
      <c r="BI37" s="583">
        <v>-0.50800000000000001</v>
      </c>
      <c r="BJ37" s="583">
        <v>-0.5</v>
      </c>
      <c r="BK37" s="583">
        <v>-0.50800000000000001</v>
      </c>
      <c r="BL37" s="583">
        <v>-0.50800000000000001</v>
      </c>
      <c r="BM37" s="583">
        <v>-0.91900000000000004</v>
      </c>
      <c r="BN37" s="583">
        <v>-0.91900000000000004</v>
      </c>
      <c r="BO37" s="583">
        <v>-0.59499999999999997</v>
      </c>
      <c r="BP37" s="583">
        <v>-0.59499999999999997</v>
      </c>
      <c r="BQ37" s="205">
        <f t="shared" si="3"/>
        <v>-6.8469999999999995</v>
      </c>
      <c r="BR37" s="73"/>
      <c r="BS37" s="205">
        <f t="shared" si="4"/>
        <v>-26.695999999999998</v>
      </c>
      <c r="BU37" s="430"/>
      <c r="BV37" s="430"/>
      <c r="BW37" s="430"/>
      <c r="BX37" s="430"/>
    </row>
    <row r="38" spans="2:76" ht="15" customHeight="1" x14ac:dyDescent="0.25">
      <c r="B38" s="542" t="s">
        <v>591</v>
      </c>
      <c r="C38" s="583">
        <v>-0.46500000000000002</v>
      </c>
      <c r="D38" s="583">
        <v>-0.45800000000000002</v>
      </c>
      <c r="E38" s="583">
        <v>-0.45800000000000002</v>
      </c>
      <c r="F38" s="583">
        <v>-0.46500000000000002</v>
      </c>
      <c r="G38" s="583">
        <v>-0.45800000000000002</v>
      </c>
      <c r="H38" s="583">
        <v>-0.46500000000000002</v>
      </c>
      <c r="I38" s="583">
        <v>-0.46500000000000002</v>
      </c>
      <c r="J38" s="583">
        <v>-0.45800000000000002</v>
      </c>
      <c r="K38" s="583">
        <v>-0.46500000000000002</v>
      </c>
      <c r="L38" s="583">
        <v>-0.64300000000000002</v>
      </c>
      <c r="M38" s="583">
        <v>-0.45800000000000002</v>
      </c>
      <c r="N38" s="583">
        <v>-0.49299999999999999</v>
      </c>
      <c r="O38" s="583">
        <v>-0.45800000000000002</v>
      </c>
      <c r="P38" s="583">
        <v>-0.45800000000000002</v>
      </c>
      <c r="Q38" s="583">
        <v>-0.46500000000000002</v>
      </c>
      <c r="R38" s="583">
        <v>-0.45800000000000002</v>
      </c>
      <c r="S38" s="583">
        <v>-0.52700000000000002</v>
      </c>
      <c r="T38" s="583">
        <v>-0.53100000000000003</v>
      </c>
      <c r="U38" s="583">
        <v>-0.46500000000000002</v>
      </c>
      <c r="V38" s="205">
        <f t="shared" si="0"/>
        <v>-9.1130000000000013</v>
      </c>
      <c r="X38" s="583">
        <v>-0.36699999999999999</v>
      </c>
      <c r="Y38" s="583">
        <v>-0.36699999999999999</v>
      </c>
      <c r="Z38" s="583">
        <v>-0.434</v>
      </c>
      <c r="AA38" s="583">
        <v>-0.35399999999999998</v>
      </c>
      <c r="AB38" s="583">
        <v>-0.34200000000000003</v>
      </c>
      <c r="AC38" s="583">
        <v>-0.36699999999999999</v>
      </c>
      <c r="AD38" s="583">
        <v>-0.36699999999999999</v>
      </c>
      <c r="AE38" s="583">
        <v>-0.52400000000000002</v>
      </c>
      <c r="AF38" s="583">
        <v>-0.52400000000000002</v>
      </c>
      <c r="AG38" s="583">
        <v>-0.52400000000000002</v>
      </c>
      <c r="AH38" s="583">
        <v>-0.52400000000000002</v>
      </c>
      <c r="AI38" s="583">
        <v>-0.52400000000000002</v>
      </c>
      <c r="AJ38" s="583">
        <v>-0.52400000000000002</v>
      </c>
      <c r="AK38" s="583">
        <v>-0.36699999999999999</v>
      </c>
      <c r="AL38" s="583">
        <v>-0.36699999999999999</v>
      </c>
      <c r="AM38" s="205">
        <f t="shared" si="1"/>
        <v>-6.476</v>
      </c>
      <c r="AO38" s="583">
        <v>-0.46</v>
      </c>
      <c r="AP38" s="583">
        <v>-0.20799999999999999</v>
      </c>
      <c r="AQ38" s="583">
        <v>-0.23300000000000001</v>
      </c>
      <c r="AR38" s="583">
        <v>-0.184</v>
      </c>
      <c r="AS38" s="583">
        <v>-0.46</v>
      </c>
      <c r="AT38" s="583">
        <v>-0.46</v>
      </c>
      <c r="AU38" s="583">
        <v>-0.33</v>
      </c>
      <c r="AV38" s="583">
        <v>-0.496</v>
      </c>
      <c r="AW38" s="583">
        <v>-0.26900000000000002</v>
      </c>
      <c r="AX38" s="583">
        <v>-0.16900000000000001</v>
      </c>
      <c r="AY38" s="583">
        <v>-8.1000000000000003E-2</v>
      </c>
      <c r="AZ38" s="583">
        <v>-0.26</v>
      </c>
      <c r="BA38" s="583">
        <v>-0.16900000000000001</v>
      </c>
      <c r="BB38" s="583">
        <v>-0.46</v>
      </c>
      <c r="BC38" s="205">
        <f t="shared" si="2"/>
        <v>-4.2390000000000008</v>
      </c>
      <c r="BE38" s="583">
        <v>-0.434</v>
      </c>
      <c r="BF38" s="583">
        <v>-0.49299999999999999</v>
      </c>
      <c r="BG38" s="583">
        <v>-0.434</v>
      </c>
      <c r="BH38" s="583">
        <v>-0.434</v>
      </c>
      <c r="BI38" s="583">
        <v>-0.50800000000000001</v>
      </c>
      <c r="BJ38" s="583">
        <v>-0.5</v>
      </c>
      <c r="BK38" s="583">
        <v>-0.50800000000000001</v>
      </c>
      <c r="BL38" s="583">
        <v>-0.50800000000000001</v>
      </c>
      <c r="BM38" s="583">
        <v>-0.91900000000000004</v>
      </c>
      <c r="BN38" s="583">
        <v>-0.91900000000000004</v>
      </c>
      <c r="BO38" s="583">
        <v>-0.59499999999999997</v>
      </c>
      <c r="BP38" s="583">
        <v>-0.59499999999999997</v>
      </c>
      <c r="BQ38" s="205">
        <f t="shared" si="3"/>
        <v>-6.8469999999999995</v>
      </c>
      <c r="BR38" s="73"/>
      <c r="BS38" s="205">
        <f t="shared" si="4"/>
        <v>-26.675000000000004</v>
      </c>
      <c r="BU38" s="430"/>
      <c r="BV38" s="430"/>
      <c r="BW38" s="430"/>
      <c r="BX38" s="430"/>
    </row>
    <row r="39" spans="2:76" ht="15" customHeight="1" x14ac:dyDescent="0.25">
      <c r="B39" s="542" t="s">
        <v>592</v>
      </c>
      <c r="C39" s="583">
        <v>-0.46500000000000002</v>
      </c>
      <c r="D39" s="583">
        <v>-0.45800000000000002</v>
      </c>
      <c r="E39" s="583">
        <v>-0.45800000000000002</v>
      </c>
      <c r="F39" s="583">
        <v>-0.46500000000000002</v>
      </c>
      <c r="G39" s="583">
        <v>-0.45800000000000002</v>
      </c>
      <c r="H39" s="583">
        <v>-0.46500000000000002</v>
      </c>
      <c r="I39" s="583">
        <v>-0.46500000000000002</v>
      </c>
      <c r="J39" s="583">
        <v>-0.45800000000000002</v>
      </c>
      <c r="K39" s="583">
        <v>-0.46500000000000002</v>
      </c>
      <c r="L39" s="583">
        <v>-0.64300000000000002</v>
      </c>
      <c r="M39" s="583">
        <v>-0.45800000000000002</v>
      </c>
      <c r="N39" s="583">
        <v>-0.49299999999999999</v>
      </c>
      <c r="O39" s="583">
        <v>-0.45800000000000002</v>
      </c>
      <c r="P39" s="583">
        <v>-0.45800000000000002</v>
      </c>
      <c r="Q39" s="583">
        <v>-0.46500000000000002</v>
      </c>
      <c r="R39" s="583">
        <v>-0.45800000000000002</v>
      </c>
      <c r="S39" s="583">
        <v>-0.52700000000000002</v>
      </c>
      <c r="T39" s="583">
        <v>-0.53100000000000003</v>
      </c>
      <c r="U39" s="583">
        <v>-0.46500000000000002</v>
      </c>
      <c r="V39" s="205">
        <f t="shared" si="0"/>
        <v>-9.1130000000000013</v>
      </c>
      <c r="X39" s="583">
        <v>-0.36699999999999999</v>
      </c>
      <c r="Y39" s="583">
        <v>-0.36699999999999999</v>
      </c>
      <c r="Z39" s="583">
        <v>-0.434</v>
      </c>
      <c r="AA39" s="583">
        <v>-0.35799999999999998</v>
      </c>
      <c r="AB39" s="583">
        <v>-0.35899999999999999</v>
      </c>
      <c r="AC39" s="583">
        <v>-0.36699999999999999</v>
      </c>
      <c r="AD39" s="583">
        <v>-0.36699999999999999</v>
      </c>
      <c r="AE39" s="583">
        <v>-0.52400000000000002</v>
      </c>
      <c r="AF39" s="583">
        <v>-0.52400000000000002</v>
      </c>
      <c r="AG39" s="583">
        <v>-0.52400000000000002</v>
      </c>
      <c r="AH39" s="583">
        <v>-0.52400000000000002</v>
      </c>
      <c r="AI39" s="583">
        <v>-0.52400000000000002</v>
      </c>
      <c r="AJ39" s="583">
        <v>-0.52400000000000002</v>
      </c>
      <c r="AK39" s="583">
        <v>-0.36699999999999999</v>
      </c>
      <c r="AL39" s="583">
        <v>-0.36699999999999999</v>
      </c>
      <c r="AM39" s="205">
        <f t="shared" si="1"/>
        <v>-6.4969999999999999</v>
      </c>
      <c r="AO39" s="583">
        <v>-0.46</v>
      </c>
      <c r="AP39" s="583">
        <v>-0.22600000000000001</v>
      </c>
      <c r="AQ39" s="583">
        <v>-0.22900000000000001</v>
      </c>
      <c r="AR39" s="583">
        <v>-0.16300000000000001</v>
      </c>
      <c r="AS39" s="583">
        <v>-0.46</v>
      </c>
      <c r="AT39" s="583">
        <v>-0.46</v>
      </c>
      <c r="AU39" s="583">
        <v>-0.33</v>
      </c>
      <c r="AV39" s="583">
        <v>-0.496</v>
      </c>
      <c r="AW39" s="583">
        <v>-0.26900000000000002</v>
      </c>
      <c r="AX39" s="583">
        <v>-0.16900000000000001</v>
      </c>
      <c r="AY39" s="583">
        <v>-8.1000000000000003E-2</v>
      </c>
      <c r="AZ39" s="583">
        <v>-0.26</v>
      </c>
      <c r="BA39" s="583">
        <v>-0.16900000000000001</v>
      </c>
      <c r="BB39" s="583">
        <v>-0.46</v>
      </c>
      <c r="BC39" s="205">
        <f t="shared" si="2"/>
        <v>-4.2320000000000002</v>
      </c>
      <c r="BE39" s="583">
        <v>-0.434</v>
      </c>
      <c r="BF39" s="583">
        <v>-0.49299999999999999</v>
      </c>
      <c r="BG39" s="583">
        <v>-0.434</v>
      </c>
      <c r="BH39" s="583">
        <v>-0.434</v>
      </c>
      <c r="BI39" s="583">
        <v>-0.50800000000000001</v>
      </c>
      <c r="BJ39" s="583">
        <v>-0.5</v>
      </c>
      <c r="BK39" s="583">
        <v>-0.50800000000000001</v>
      </c>
      <c r="BL39" s="583">
        <v>-0.50800000000000001</v>
      </c>
      <c r="BM39" s="583">
        <v>-0.91900000000000004</v>
      </c>
      <c r="BN39" s="583">
        <v>-0.91900000000000004</v>
      </c>
      <c r="BO39" s="583">
        <v>-0.59499999999999997</v>
      </c>
      <c r="BP39" s="583">
        <v>-0.59499999999999997</v>
      </c>
      <c r="BQ39" s="205">
        <f t="shared" si="3"/>
        <v>-6.8469999999999995</v>
      </c>
      <c r="BR39" s="73"/>
      <c r="BS39" s="205">
        <f t="shared" si="4"/>
        <v>-26.689</v>
      </c>
      <c r="BU39" s="430"/>
      <c r="BV39" s="430"/>
      <c r="BW39" s="430"/>
      <c r="BX39" s="430"/>
    </row>
    <row r="40" spans="2:76" ht="15" customHeight="1" x14ac:dyDescent="0.25">
      <c r="B40" s="542" t="s">
        <v>593</v>
      </c>
      <c r="C40" s="583">
        <v>-0.46500000000000002</v>
      </c>
      <c r="D40" s="583">
        <v>-0.45800000000000002</v>
      </c>
      <c r="E40" s="583">
        <v>-0.45800000000000002</v>
      </c>
      <c r="F40" s="583">
        <v>-0.46500000000000002</v>
      </c>
      <c r="G40" s="583">
        <v>-0.45800000000000002</v>
      </c>
      <c r="H40" s="583">
        <v>-0.46500000000000002</v>
      </c>
      <c r="I40" s="583">
        <v>-0.46500000000000002</v>
      </c>
      <c r="J40" s="583">
        <v>-0.45800000000000002</v>
      </c>
      <c r="K40" s="583">
        <v>-0.46500000000000002</v>
      </c>
      <c r="L40" s="583">
        <v>-0.64300000000000002</v>
      </c>
      <c r="M40" s="583">
        <v>-0.45800000000000002</v>
      </c>
      <c r="N40" s="583">
        <v>-0.49299999999999999</v>
      </c>
      <c r="O40" s="583">
        <v>-0.45800000000000002</v>
      </c>
      <c r="P40" s="583">
        <v>-0.45800000000000002</v>
      </c>
      <c r="Q40" s="583">
        <v>-0.46500000000000002</v>
      </c>
      <c r="R40" s="583">
        <v>-0.45800000000000002</v>
      </c>
      <c r="S40" s="583">
        <v>-0.52700000000000002</v>
      </c>
      <c r="T40" s="583">
        <v>-0.53100000000000003</v>
      </c>
      <c r="U40" s="583">
        <v>-0.46500000000000002</v>
      </c>
      <c r="V40" s="205">
        <f t="shared" si="0"/>
        <v>-9.1130000000000013</v>
      </c>
      <c r="X40" s="583">
        <v>-0.36699999999999999</v>
      </c>
      <c r="Y40" s="583">
        <v>-0.36699999999999999</v>
      </c>
      <c r="Z40" s="583">
        <v>-0.434</v>
      </c>
      <c r="AA40" s="583">
        <v>-0.35799999999999998</v>
      </c>
      <c r="AB40" s="583">
        <v>-0.34</v>
      </c>
      <c r="AC40" s="583">
        <v>-0.36699999999999999</v>
      </c>
      <c r="AD40" s="583">
        <v>-0.36699999999999999</v>
      </c>
      <c r="AE40" s="583">
        <v>-0.52400000000000002</v>
      </c>
      <c r="AF40" s="583">
        <v>-0.52400000000000002</v>
      </c>
      <c r="AG40" s="583">
        <v>-0.52400000000000002</v>
      </c>
      <c r="AH40" s="583">
        <v>-0.52400000000000002</v>
      </c>
      <c r="AI40" s="583">
        <v>-0.52400000000000002</v>
      </c>
      <c r="AJ40" s="583">
        <v>-0.52400000000000002</v>
      </c>
      <c r="AK40" s="583">
        <v>-0.36699999999999999</v>
      </c>
      <c r="AL40" s="583">
        <v>-0.36699999999999999</v>
      </c>
      <c r="AM40" s="205">
        <f t="shared" si="1"/>
        <v>-6.4779999999999998</v>
      </c>
      <c r="AO40" s="583">
        <v>-0.46</v>
      </c>
      <c r="AP40" s="583">
        <v>-0.22600000000000001</v>
      </c>
      <c r="AQ40" s="583">
        <v>-0.22900000000000001</v>
      </c>
      <c r="AR40" s="583">
        <v>-0.16300000000000001</v>
      </c>
      <c r="AS40" s="583">
        <v>-0.46</v>
      </c>
      <c r="AT40" s="583">
        <v>-0.46</v>
      </c>
      <c r="AU40" s="583">
        <v>-0.33</v>
      </c>
      <c r="AV40" s="583">
        <v>-0.496</v>
      </c>
      <c r="AW40" s="583">
        <v>-0.26900000000000002</v>
      </c>
      <c r="AX40" s="583">
        <v>-0.16900000000000001</v>
      </c>
      <c r="AY40" s="583">
        <v>-8.1000000000000003E-2</v>
      </c>
      <c r="AZ40" s="583">
        <v>-0.26</v>
      </c>
      <c r="BA40" s="583">
        <v>-0.16900000000000001</v>
      </c>
      <c r="BB40" s="583">
        <v>-0.46</v>
      </c>
      <c r="BC40" s="205">
        <f t="shared" si="2"/>
        <v>-4.2320000000000002</v>
      </c>
      <c r="BE40" s="583">
        <v>-0.434</v>
      </c>
      <c r="BF40" s="583">
        <v>-0.49299999999999999</v>
      </c>
      <c r="BG40" s="583">
        <v>-0.434</v>
      </c>
      <c r="BH40" s="583">
        <v>-0.434</v>
      </c>
      <c r="BI40" s="583">
        <v>-0.50800000000000001</v>
      </c>
      <c r="BJ40" s="583">
        <v>-0.5</v>
      </c>
      <c r="BK40" s="583">
        <v>-0.50800000000000001</v>
      </c>
      <c r="BL40" s="583">
        <v>-0.50800000000000001</v>
      </c>
      <c r="BM40" s="583">
        <v>-0.91900000000000004</v>
      </c>
      <c r="BN40" s="583">
        <v>-0.91900000000000004</v>
      </c>
      <c r="BO40" s="583">
        <v>-0.59499999999999997</v>
      </c>
      <c r="BP40" s="583">
        <v>-0.59499999999999997</v>
      </c>
      <c r="BQ40" s="205">
        <f t="shared" si="3"/>
        <v>-6.8469999999999995</v>
      </c>
      <c r="BR40" s="73"/>
      <c r="BS40" s="205">
        <f t="shared" si="4"/>
        <v>-26.67</v>
      </c>
      <c r="BU40" s="430"/>
      <c r="BV40" s="430"/>
      <c r="BW40" s="430"/>
      <c r="BX40" s="430"/>
    </row>
    <row r="41" spans="2:76" ht="15" customHeight="1" x14ac:dyDescent="0.25">
      <c r="B41" s="542" t="s">
        <v>584</v>
      </c>
      <c r="C41" s="583">
        <v>-0.46500000000000002</v>
      </c>
      <c r="D41" s="583">
        <v>-0.45800000000000002</v>
      </c>
      <c r="E41" s="583">
        <v>-0.45800000000000002</v>
      </c>
      <c r="F41" s="583">
        <v>-0.46500000000000002</v>
      </c>
      <c r="G41" s="583">
        <v>-0.45800000000000002</v>
      </c>
      <c r="H41" s="583">
        <v>-0.46500000000000002</v>
      </c>
      <c r="I41" s="583">
        <v>-0.46500000000000002</v>
      </c>
      <c r="J41" s="583">
        <v>-0.45800000000000002</v>
      </c>
      <c r="K41" s="583">
        <v>-0.46500000000000002</v>
      </c>
      <c r="L41" s="583">
        <v>-0.64300000000000002</v>
      </c>
      <c r="M41" s="583">
        <v>-0.45800000000000002</v>
      </c>
      <c r="N41" s="583">
        <v>-0.49299999999999999</v>
      </c>
      <c r="O41" s="583">
        <v>-0.45800000000000002</v>
      </c>
      <c r="P41" s="583">
        <v>-0.45800000000000002</v>
      </c>
      <c r="Q41" s="583">
        <v>-0.46500000000000002</v>
      </c>
      <c r="R41" s="583">
        <v>-0.45800000000000002</v>
      </c>
      <c r="S41" s="583">
        <v>-0.52700000000000002</v>
      </c>
      <c r="T41" s="583">
        <v>-0.53100000000000003</v>
      </c>
      <c r="U41" s="583">
        <v>-0.46500000000000002</v>
      </c>
      <c r="V41" s="205">
        <f t="shared" ref="V41:V45" si="5">SUM(C41:U41)</f>
        <v>-9.1130000000000013</v>
      </c>
      <c r="X41" s="583">
        <v>-0.36699999999999999</v>
      </c>
      <c r="Y41" s="583">
        <v>-0.36699999999999999</v>
      </c>
      <c r="Z41" s="583">
        <v>-0.434</v>
      </c>
      <c r="AA41" s="583">
        <v>-0.35799999999999998</v>
      </c>
      <c r="AB41" s="583">
        <v>-0.34</v>
      </c>
      <c r="AC41" s="583">
        <v>-0.36699999999999999</v>
      </c>
      <c r="AD41" s="583">
        <v>-0.36699999999999999</v>
      </c>
      <c r="AE41" s="583">
        <v>-0.52400000000000002</v>
      </c>
      <c r="AF41" s="583">
        <v>-0.52400000000000002</v>
      </c>
      <c r="AG41" s="583">
        <v>-0.52400000000000002</v>
      </c>
      <c r="AH41" s="583">
        <v>-0.52400000000000002</v>
      </c>
      <c r="AI41" s="583">
        <v>-0.52400000000000002</v>
      </c>
      <c r="AJ41" s="583">
        <v>-0.52400000000000002</v>
      </c>
      <c r="AK41" s="583">
        <v>-0.36699999999999999</v>
      </c>
      <c r="AL41" s="583">
        <v>-0.36699999999999999</v>
      </c>
      <c r="AM41" s="205">
        <f t="shared" ref="AM41:AM45" si="6">SUM(X41:AL41)</f>
        <v>-6.4779999999999998</v>
      </c>
      <c r="AO41" s="583">
        <v>-0.46</v>
      </c>
      <c r="AP41" s="583">
        <v>-0.22600000000000001</v>
      </c>
      <c r="AQ41" s="583">
        <v>-0.22900000000000001</v>
      </c>
      <c r="AR41" s="583">
        <v>-0.16300000000000001</v>
      </c>
      <c r="AS41" s="583">
        <v>-0.46</v>
      </c>
      <c r="AT41" s="583">
        <v>-0.46</v>
      </c>
      <c r="AU41" s="583">
        <v>-0.33</v>
      </c>
      <c r="AV41" s="583">
        <v>-0.496</v>
      </c>
      <c r="AW41" s="583">
        <v>-0.26900000000000002</v>
      </c>
      <c r="AX41" s="583">
        <v>-0.16900000000000001</v>
      </c>
      <c r="AY41" s="583">
        <v>-8.1000000000000003E-2</v>
      </c>
      <c r="AZ41" s="583">
        <v>-0.26</v>
      </c>
      <c r="BA41" s="583">
        <v>-0.16900000000000001</v>
      </c>
      <c r="BB41" s="583">
        <v>-0.46</v>
      </c>
      <c r="BC41" s="205">
        <f t="shared" ref="BC41:BC45" si="7">SUM(AO41:BB41)</f>
        <v>-4.2320000000000002</v>
      </c>
      <c r="BE41" s="583">
        <v>-0.434</v>
      </c>
      <c r="BF41" s="583">
        <v>-0.49299999999999999</v>
      </c>
      <c r="BG41" s="583">
        <v>-0.434</v>
      </c>
      <c r="BH41" s="583">
        <v>-0.434</v>
      </c>
      <c r="BI41" s="583">
        <v>-0.50800000000000001</v>
      </c>
      <c r="BJ41" s="583">
        <v>-0.5</v>
      </c>
      <c r="BK41" s="583">
        <v>-0.50800000000000001</v>
      </c>
      <c r="BL41" s="583">
        <v>-0.50800000000000001</v>
      </c>
      <c r="BM41" s="583">
        <v>-0.91900000000000004</v>
      </c>
      <c r="BN41" s="583">
        <v>-0.91900000000000004</v>
      </c>
      <c r="BO41" s="583">
        <v>-0.59499999999999997</v>
      </c>
      <c r="BP41" s="583">
        <v>-0.59499999999999997</v>
      </c>
      <c r="BQ41" s="205">
        <f t="shared" ref="BQ41:BQ45" si="8">SUM(BE41:BP41)</f>
        <v>-6.8469999999999995</v>
      </c>
      <c r="BR41" s="73"/>
      <c r="BS41" s="205">
        <f t="shared" ref="BS41:BS45" si="9">V41+AM41+BC41+BQ41</f>
        <v>-26.67</v>
      </c>
      <c r="BU41" s="430"/>
      <c r="BV41" s="430"/>
      <c r="BW41" s="430"/>
      <c r="BX41" s="430"/>
    </row>
    <row r="42" spans="2:76" s="103" customFormat="1" ht="15" hidden="1" customHeight="1" x14ac:dyDescent="0.25">
      <c r="B42" s="104" t="s">
        <v>345</v>
      </c>
      <c r="C42" s="432"/>
      <c r="D42" s="432"/>
      <c r="E42" s="432"/>
      <c r="F42" s="432"/>
      <c r="G42" s="432"/>
      <c r="H42" s="432"/>
      <c r="I42" s="432"/>
      <c r="J42" s="432"/>
      <c r="K42" s="432"/>
      <c r="L42" s="430"/>
      <c r="M42" s="432"/>
      <c r="N42" s="432"/>
      <c r="O42" s="432"/>
      <c r="P42" s="432"/>
      <c r="Q42" s="432"/>
      <c r="R42" s="432"/>
      <c r="S42" s="432"/>
      <c r="T42" s="432"/>
      <c r="U42" s="431"/>
      <c r="V42" s="205">
        <f t="shared" si="5"/>
        <v>0</v>
      </c>
      <c r="W42" s="337"/>
      <c r="X42" s="432"/>
      <c r="Y42" s="432"/>
      <c r="Z42" s="432"/>
      <c r="AA42" s="432"/>
      <c r="AB42" s="432"/>
      <c r="AC42" s="432"/>
      <c r="AD42" s="432"/>
      <c r="AE42" s="432"/>
      <c r="AF42" s="430"/>
      <c r="AG42" s="432"/>
      <c r="AH42" s="432"/>
      <c r="AI42" s="432"/>
      <c r="AJ42" s="432"/>
      <c r="AK42" s="431"/>
      <c r="AL42" s="431"/>
      <c r="AM42" s="205">
        <f t="shared" si="6"/>
        <v>0</v>
      </c>
      <c r="AN42" s="337"/>
      <c r="AO42" s="432"/>
      <c r="AP42" s="432"/>
      <c r="AQ42" s="432"/>
      <c r="AR42" s="432"/>
      <c r="AS42" s="432"/>
      <c r="AT42" s="432"/>
      <c r="AU42" s="432"/>
      <c r="AV42" s="432"/>
      <c r="AW42" s="432"/>
      <c r="AX42" s="432"/>
      <c r="AY42" s="432"/>
      <c r="AZ42" s="432"/>
      <c r="BA42" s="432"/>
      <c r="BB42" s="431"/>
      <c r="BC42" s="205">
        <f t="shared" si="7"/>
        <v>0</v>
      </c>
      <c r="BD42" s="337"/>
      <c r="BE42" s="432"/>
      <c r="BF42" s="432"/>
      <c r="BG42" s="432"/>
      <c r="BH42" s="432"/>
      <c r="BI42" s="432"/>
      <c r="BJ42" s="432"/>
      <c r="BK42" s="432"/>
      <c r="BL42" s="432"/>
      <c r="BM42" s="432"/>
      <c r="BN42" s="432"/>
      <c r="BO42" s="431"/>
      <c r="BP42" s="431"/>
      <c r="BQ42" s="205">
        <f t="shared" si="8"/>
        <v>0</v>
      </c>
      <c r="BR42" s="73"/>
      <c r="BS42" s="205">
        <f t="shared" si="9"/>
        <v>0</v>
      </c>
      <c r="BT42" s="333"/>
      <c r="BU42" s="430"/>
      <c r="BV42" s="430"/>
      <c r="BW42" s="430"/>
      <c r="BX42" s="430"/>
    </row>
    <row r="43" spans="2:76" ht="15" hidden="1" customHeight="1" x14ac:dyDescent="0.25">
      <c r="C43" s="432"/>
      <c r="D43" s="432"/>
      <c r="E43" s="432"/>
      <c r="F43" s="432"/>
      <c r="G43" s="432"/>
      <c r="H43" s="432"/>
      <c r="I43" s="432"/>
      <c r="J43" s="432"/>
      <c r="K43" s="432"/>
      <c r="L43" s="430"/>
      <c r="M43" s="432"/>
      <c r="N43" s="432"/>
      <c r="O43" s="432"/>
      <c r="P43" s="432"/>
      <c r="Q43" s="432"/>
      <c r="R43" s="432"/>
      <c r="S43" s="432"/>
      <c r="T43" s="432"/>
      <c r="U43" s="431"/>
      <c r="V43" s="205">
        <f t="shared" si="5"/>
        <v>0</v>
      </c>
      <c r="X43" s="432"/>
      <c r="Y43" s="432"/>
      <c r="Z43" s="432"/>
      <c r="AA43" s="432"/>
      <c r="AB43" s="432"/>
      <c r="AC43" s="432"/>
      <c r="AD43" s="432"/>
      <c r="AE43" s="432"/>
      <c r="AF43" s="430"/>
      <c r="AG43" s="432"/>
      <c r="AH43" s="432"/>
      <c r="AI43" s="432"/>
      <c r="AJ43" s="432"/>
      <c r="AK43" s="431"/>
      <c r="AL43" s="431"/>
      <c r="AM43" s="205">
        <f t="shared" si="6"/>
        <v>0</v>
      </c>
      <c r="AO43" s="432"/>
      <c r="AP43" s="432"/>
      <c r="AQ43" s="432"/>
      <c r="AR43" s="432"/>
      <c r="AS43" s="432"/>
      <c r="AT43" s="432"/>
      <c r="AU43" s="432"/>
      <c r="AV43" s="432"/>
      <c r="AW43" s="432"/>
      <c r="AX43" s="432"/>
      <c r="AY43" s="432"/>
      <c r="AZ43" s="432"/>
      <c r="BA43" s="432"/>
      <c r="BB43" s="431"/>
      <c r="BC43" s="205">
        <f t="shared" si="7"/>
        <v>0</v>
      </c>
      <c r="BE43" s="432"/>
      <c r="BF43" s="432"/>
      <c r="BG43" s="432"/>
      <c r="BH43" s="432"/>
      <c r="BI43" s="432"/>
      <c r="BJ43" s="432"/>
      <c r="BK43" s="432"/>
      <c r="BL43" s="432"/>
      <c r="BM43" s="432"/>
      <c r="BN43" s="432"/>
      <c r="BO43" s="431"/>
      <c r="BP43" s="431"/>
      <c r="BQ43" s="205">
        <f t="shared" si="8"/>
        <v>0</v>
      </c>
      <c r="BR43" s="73"/>
      <c r="BS43" s="205">
        <f t="shared" si="9"/>
        <v>0</v>
      </c>
      <c r="BU43" s="430"/>
      <c r="BV43" s="430"/>
      <c r="BW43" s="430"/>
      <c r="BX43" s="430"/>
    </row>
    <row r="44" spans="2:76" ht="21" hidden="1" customHeight="1" x14ac:dyDescent="0.35">
      <c r="B44" s="14" t="s">
        <v>728</v>
      </c>
      <c r="C44" s="432"/>
      <c r="D44" s="432"/>
      <c r="E44" s="432"/>
      <c r="F44" s="432"/>
      <c r="G44" s="432"/>
      <c r="H44" s="432"/>
      <c r="I44" s="432"/>
      <c r="J44" s="432"/>
      <c r="K44" s="432"/>
      <c r="L44" s="430"/>
      <c r="M44" s="432"/>
      <c r="N44" s="432"/>
      <c r="O44" s="432"/>
      <c r="P44" s="432"/>
      <c r="Q44" s="432"/>
      <c r="R44" s="432"/>
      <c r="S44" s="432"/>
      <c r="T44" s="432"/>
      <c r="U44" s="431"/>
      <c r="V44" s="205">
        <f t="shared" si="5"/>
        <v>0</v>
      </c>
      <c r="X44" s="432"/>
      <c r="Y44" s="432"/>
      <c r="Z44" s="432"/>
      <c r="AA44" s="432"/>
      <c r="AB44" s="432"/>
      <c r="AC44" s="432"/>
      <c r="AD44" s="432"/>
      <c r="AE44" s="432"/>
      <c r="AF44" s="430"/>
      <c r="AG44" s="432"/>
      <c r="AH44" s="432"/>
      <c r="AI44" s="432"/>
      <c r="AJ44" s="432"/>
      <c r="AK44" s="431"/>
      <c r="AL44" s="431"/>
      <c r="AM44" s="205">
        <f t="shared" si="6"/>
        <v>0</v>
      </c>
      <c r="AO44" s="432"/>
      <c r="AP44" s="432"/>
      <c r="AQ44" s="432"/>
      <c r="AR44" s="432"/>
      <c r="AS44" s="432"/>
      <c r="AT44" s="432"/>
      <c r="AU44" s="432"/>
      <c r="AV44" s="432"/>
      <c r="AW44" s="432"/>
      <c r="AX44" s="432"/>
      <c r="AY44" s="432"/>
      <c r="AZ44" s="432"/>
      <c r="BA44" s="432"/>
      <c r="BB44" s="431"/>
      <c r="BC44" s="205">
        <f t="shared" si="7"/>
        <v>0</v>
      </c>
      <c r="BE44" s="432"/>
      <c r="BF44" s="432"/>
      <c r="BG44" s="432"/>
      <c r="BH44" s="432"/>
      <c r="BI44" s="432"/>
      <c r="BJ44" s="432"/>
      <c r="BK44" s="432"/>
      <c r="BL44" s="432"/>
      <c r="BM44" s="432"/>
      <c r="BN44" s="432"/>
      <c r="BO44" s="431"/>
      <c r="BP44" s="431"/>
      <c r="BQ44" s="205">
        <f t="shared" si="8"/>
        <v>0</v>
      </c>
      <c r="BR44" s="73"/>
      <c r="BS44" s="205">
        <f t="shared" si="9"/>
        <v>0</v>
      </c>
      <c r="BU44" s="430"/>
      <c r="BV44" s="430"/>
      <c r="BW44" s="430"/>
      <c r="BX44" s="430"/>
    </row>
    <row r="45" spans="2:76" s="16" customFormat="1" ht="15" hidden="1" customHeight="1" x14ac:dyDescent="0.25">
      <c r="B45" s="105" t="s">
        <v>346</v>
      </c>
      <c r="C45" s="432"/>
      <c r="D45" s="432"/>
      <c r="E45" s="432"/>
      <c r="F45" s="432"/>
      <c r="G45" s="432"/>
      <c r="H45" s="432"/>
      <c r="I45" s="432"/>
      <c r="J45" s="432"/>
      <c r="K45" s="432"/>
      <c r="L45" s="430"/>
      <c r="M45" s="432"/>
      <c r="N45" s="432"/>
      <c r="O45" s="432"/>
      <c r="P45" s="432"/>
      <c r="Q45" s="432"/>
      <c r="R45" s="432"/>
      <c r="S45" s="432"/>
      <c r="T45" s="432"/>
      <c r="U45" s="431"/>
      <c r="V45" s="205">
        <f t="shared" si="5"/>
        <v>0</v>
      </c>
      <c r="W45" s="337"/>
      <c r="X45" s="432"/>
      <c r="Y45" s="432"/>
      <c r="Z45" s="432"/>
      <c r="AA45" s="432"/>
      <c r="AB45" s="432"/>
      <c r="AC45" s="432"/>
      <c r="AD45" s="432"/>
      <c r="AE45" s="432"/>
      <c r="AF45" s="511"/>
      <c r="AG45" s="432"/>
      <c r="AH45" s="432"/>
      <c r="AI45" s="432"/>
      <c r="AJ45" s="432"/>
      <c r="AK45" s="431"/>
      <c r="AL45" s="431"/>
      <c r="AM45" s="205">
        <f t="shared" si="6"/>
        <v>0</v>
      </c>
      <c r="AN45" s="337"/>
      <c r="AO45" s="432"/>
      <c r="AP45" s="432"/>
      <c r="AQ45" s="432"/>
      <c r="AR45" s="432"/>
      <c r="AS45" s="432"/>
      <c r="AT45" s="432"/>
      <c r="AU45" s="432"/>
      <c r="AV45" s="432"/>
      <c r="AW45" s="432"/>
      <c r="AX45" s="432"/>
      <c r="AY45" s="432"/>
      <c r="AZ45" s="432"/>
      <c r="BA45" s="432"/>
      <c r="BB45" s="431"/>
      <c r="BC45" s="205">
        <f t="shared" si="7"/>
        <v>0</v>
      </c>
      <c r="BD45" s="337"/>
      <c r="BE45" s="432"/>
      <c r="BF45" s="432"/>
      <c r="BG45" s="432"/>
      <c r="BH45" s="432"/>
      <c r="BI45" s="432"/>
      <c r="BJ45" s="432"/>
      <c r="BK45" s="432"/>
      <c r="BL45" s="432"/>
      <c r="BM45" s="432"/>
      <c r="BN45" s="432"/>
      <c r="BO45" s="431"/>
      <c r="BP45" s="431"/>
      <c r="BQ45" s="205">
        <f t="shared" si="8"/>
        <v>0</v>
      </c>
      <c r="BR45" s="73"/>
      <c r="BS45" s="205">
        <f t="shared" si="9"/>
        <v>0</v>
      </c>
      <c r="BT45" s="333"/>
      <c r="BU45" s="430"/>
      <c r="BV45" s="430"/>
      <c r="BW45" s="430"/>
      <c r="BX45" s="430"/>
    </row>
    <row r="46" spans="2:76" s="16" customFormat="1" ht="15" customHeight="1" x14ac:dyDescent="0.25">
      <c r="C46" s="91"/>
      <c r="D46" s="91"/>
      <c r="E46" s="91"/>
      <c r="F46" s="91"/>
      <c r="G46" s="91"/>
      <c r="H46" s="91"/>
      <c r="I46" s="91"/>
      <c r="J46" s="91"/>
      <c r="K46" s="91"/>
      <c r="L46" s="312"/>
      <c r="M46" s="91"/>
      <c r="N46" s="91"/>
      <c r="O46" s="91"/>
      <c r="P46" s="91"/>
      <c r="Q46" s="91"/>
      <c r="R46" s="91"/>
      <c r="S46" s="91"/>
      <c r="T46" s="91"/>
      <c r="U46" s="91"/>
      <c r="V46" s="91"/>
      <c r="W46" s="312"/>
      <c r="X46" s="91"/>
      <c r="Y46" s="91"/>
      <c r="Z46" s="91"/>
      <c r="AA46" s="91"/>
      <c r="AB46" s="91"/>
      <c r="AC46" s="91"/>
      <c r="AD46" s="91"/>
      <c r="AE46" s="91"/>
      <c r="AF46" s="312"/>
      <c r="AG46" s="91"/>
      <c r="AH46" s="91"/>
      <c r="AI46" s="91"/>
      <c r="AJ46" s="91"/>
      <c r="AK46" s="91"/>
      <c r="AL46" s="91"/>
      <c r="AM46" s="91"/>
      <c r="AN46" s="312"/>
      <c r="AO46" s="91"/>
      <c r="AP46" s="91"/>
      <c r="AQ46" s="91"/>
      <c r="AR46" s="91"/>
      <c r="AS46" s="91"/>
      <c r="AT46" s="91"/>
      <c r="AU46" s="91"/>
      <c r="AV46" s="91"/>
      <c r="AW46" s="91"/>
      <c r="AX46" s="91"/>
      <c r="AY46" s="91"/>
      <c r="AZ46" s="91"/>
      <c r="BA46" s="91"/>
      <c r="BB46" s="91"/>
      <c r="BC46" s="91"/>
      <c r="BD46" s="312"/>
      <c r="BQ46" s="91"/>
      <c r="BR46" s="91"/>
      <c r="BS46" s="91"/>
      <c r="BU46" s="423"/>
      <c r="BV46" s="423"/>
      <c r="BW46" s="423"/>
      <c r="BX46" s="423"/>
    </row>
    <row r="47" spans="2:76" s="16" customFormat="1" ht="21" customHeight="1" x14ac:dyDescent="0.35">
      <c r="B47" s="18" t="s">
        <v>748</v>
      </c>
      <c r="C47" s="91"/>
      <c r="D47" s="91"/>
      <c r="E47" s="91"/>
      <c r="F47" s="91"/>
      <c r="G47" s="91"/>
      <c r="H47" s="91"/>
      <c r="I47" s="91"/>
      <c r="J47" s="91"/>
      <c r="K47" s="91"/>
      <c r="L47" s="312"/>
      <c r="M47" s="91"/>
      <c r="N47" s="91"/>
      <c r="O47" s="91"/>
      <c r="P47" s="91"/>
      <c r="Q47" s="91"/>
      <c r="R47" s="91"/>
      <c r="S47" s="91"/>
      <c r="T47" s="91"/>
      <c r="U47" s="91"/>
      <c r="V47" s="91"/>
      <c r="W47" s="312"/>
      <c r="X47" s="91"/>
      <c r="Y47" s="91"/>
      <c r="Z47" s="91"/>
      <c r="AA47" s="91"/>
      <c r="AB47" s="91"/>
      <c r="AC47" s="91"/>
      <c r="AD47" s="91"/>
      <c r="AE47" s="91"/>
      <c r="AF47" s="312"/>
      <c r="AG47" s="91"/>
      <c r="AH47" s="91"/>
      <c r="AI47" s="91"/>
      <c r="AJ47" s="91"/>
      <c r="AK47" s="91"/>
      <c r="AL47" s="91"/>
      <c r="AM47" s="91"/>
      <c r="AN47" s="312"/>
      <c r="AO47" s="91"/>
      <c r="AP47" s="91"/>
      <c r="AQ47" s="91"/>
      <c r="AR47" s="91"/>
      <c r="AS47" s="91"/>
      <c r="AT47" s="91"/>
      <c r="AU47" s="91"/>
      <c r="AV47" s="91"/>
      <c r="AW47" s="91"/>
      <c r="AX47" s="91"/>
      <c r="AY47" s="91"/>
      <c r="AZ47" s="91"/>
      <c r="BA47" s="91"/>
      <c r="BB47" s="91"/>
      <c r="BC47" s="91"/>
      <c r="BD47" s="312"/>
      <c r="BQ47" s="91"/>
      <c r="BR47" s="91"/>
      <c r="BS47" s="91"/>
      <c r="BU47" s="423"/>
      <c r="BV47" s="423"/>
      <c r="BW47" s="423"/>
      <c r="BX47" s="423"/>
    </row>
    <row r="48" spans="2:76" s="16" customFormat="1" ht="15" customHeight="1" x14ac:dyDescent="0.25">
      <c r="B48" s="105" t="s">
        <v>347</v>
      </c>
      <c r="C48" s="584">
        <v>62.6</v>
      </c>
      <c r="D48" s="584">
        <v>27.9</v>
      </c>
      <c r="E48" s="584">
        <v>63.5</v>
      </c>
      <c r="F48" s="584">
        <v>62.6</v>
      </c>
      <c r="G48" s="584">
        <v>43.8</v>
      </c>
      <c r="H48" s="584">
        <v>62.6</v>
      </c>
      <c r="I48" s="584">
        <v>62.6</v>
      </c>
      <c r="J48" s="584">
        <v>43.8</v>
      </c>
      <c r="K48" s="584">
        <v>62.6</v>
      </c>
      <c r="L48" s="584">
        <v>43.7</v>
      </c>
      <c r="M48" s="584">
        <v>43.8</v>
      </c>
      <c r="N48" s="584">
        <v>31</v>
      </c>
      <c r="O48" s="584">
        <v>75.2</v>
      </c>
      <c r="P48" s="584">
        <v>43.8</v>
      </c>
      <c r="Q48" s="584">
        <v>62.6</v>
      </c>
      <c r="R48" s="584">
        <v>44.2</v>
      </c>
      <c r="S48" s="584">
        <v>51.9</v>
      </c>
      <c r="T48" s="584">
        <v>59.6</v>
      </c>
      <c r="U48" s="584">
        <v>62.6</v>
      </c>
      <c r="V48" s="426">
        <f>SUM(C48:U48)</f>
        <v>1010.4000000000001</v>
      </c>
      <c r="W48" s="312"/>
      <c r="X48" s="584">
        <v>24.7</v>
      </c>
      <c r="Y48" s="584">
        <v>24.7</v>
      </c>
      <c r="Z48" s="584">
        <v>46</v>
      </c>
      <c r="AA48" s="584">
        <v>24.7</v>
      </c>
      <c r="AB48" s="584">
        <v>4.5999999999999996</v>
      </c>
      <c r="AC48" s="584">
        <v>3.7</v>
      </c>
      <c r="AD48" s="584">
        <v>24.7</v>
      </c>
      <c r="AE48" s="584">
        <v>33.799999999999997</v>
      </c>
      <c r="AF48" s="584">
        <v>33.799999999999997</v>
      </c>
      <c r="AG48" s="584">
        <v>33.799999999999997</v>
      </c>
      <c r="AH48" s="584">
        <v>33.799999999999997</v>
      </c>
      <c r="AI48" s="584">
        <v>33.799999999999997</v>
      </c>
      <c r="AJ48" s="584">
        <v>33.799999999999997</v>
      </c>
      <c r="AK48" s="584">
        <v>26.3</v>
      </c>
      <c r="AL48" s="584">
        <v>26.3</v>
      </c>
      <c r="AM48" s="426">
        <f>SUM(X48:AL48)</f>
        <v>408.50000000000006</v>
      </c>
      <c r="AN48" s="312"/>
      <c r="AO48" s="584">
        <v>107.7</v>
      </c>
      <c r="AP48" s="584">
        <v>107.7</v>
      </c>
      <c r="AQ48" s="584">
        <v>107.7</v>
      </c>
      <c r="AR48" s="584">
        <v>107.7</v>
      </c>
      <c r="AS48" s="584">
        <v>107.7</v>
      </c>
      <c r="AT48" s="584">
        <v>107.7</v>
      </c>
      <c r="AU48" s="584">
        <v>141.4</v>
      </c>
      <c r="AV48" s="584">
        <v>141.4</v>
      </c>
      <c r="AW48" s="584">
        <v>141.4</v>
      </c>
      <c r="AX48" s="584">
        <v>141.4</v>
      </c>
      <c r="AY48" s="584">
        <v>141.4</v>
      </c>
      <c r="AZ48" s="584">
        <v>141.4</v>
      </c>
      <c r="BA48" s="584">
        <v>141.4</v>
      </c>
      <c r="BB48" s="584">
        <v>107.7</v>
      </c>
      <c r="BC48" s="426">
        <f>SUM(AO48:BB48)</f>
        <v>1743.7000000000005</v>
      </c>
      <c r="BD48" s="312"/>
      <c r="BE48" s="584">
        <v>31.4</v>
      </c>
      <c r="BF48" s="584">
        <v>31.4</v>
      </c>
      <c r="BG48" s="584">
        <v>31.4</v>
      </c>
      <c r="BH48" s="584">
        <v>31.4</v>
      </c>
      <c r="BI48" s="584">
        <v>48.5</v>
      </c>
      <c r="BJ48" s="584">
        <v>48.5</v>
      </c>
      <c r="BK48" s="584">
        <v>48.5</v>
      </c>
      <c r="BL48" s="584">
        <v>48.5</v>
      </c>
      <c r="BM48" s="584">
        <v>7.3</v>
      </c>
      <c r="BN48" s="584">
        <v>7.3</v>
      </c>
      <c r="BO48" s="584">
        <v>29.8</v>
      </c>
      <c r="BP48" s="584">
        <v>29.8</v>
      </c>
      <c r="BQ48" s="426">
        <f>SUM(BE48:BP48)</f>
        <v>393.80000000000007</v>
      </c>
      <c r="BR48" s="91"/>
      <c r="BS48" s="426">
        <f>V48+AM48+BC48+BQ48</f>
        <v>3556.4000000000005</v>
      </c>
      <c r="BU48" s="425"/>
      <c r="BV48" s="425"/>
      <c r="BW48" s="425"/>
      <c r="BX48" s="425"/>
    </row>
    <row r="50" spans="2:76" ht="21" x14ac:dyDescent="0.35">
      <c r="B50" s="18" t="s">
        <v>755</v>
      </c>
    </row>
    <row r="51" spans="2:76" s="533" customFormat="1" ht="15" customHeight="1" x14ac:dyDescent="0.25">
      <c r="B51" s="534" t="s">
        <v>347</v>
      </c>
      <c r="C51" s="583">
        <v>3.4260000000000002</v>
      </c>
      <c r="D51" s="583">
        <v>1.5860000000000001</v>
      </c>
      <c r="E51" s="583">
        <v>3.7349999999999999</v>
      </c>
      <c r="F51" s="583">
        <v>3.4260000000000002</v>
      </c>
      <c r="G51" s="583">
        <v>2.0169999999999999</v>
      </c>
      <c r="H51" s="583">
        <v>3.4260000000000002</v>
      </c>
      <c r="I51" s="583">
        <v>3.4260000000000002</v>
      </c>
      <c r="J51" s="583">
        <v>2.0169999999999999</v>
      </c>
      <c r="K51" s="583">
        <v>3.4260000000000002</v>
      </c>
      <c r="L51" s="583">
        <v>6.984</v>
      </c>
      <c r="M51" s="583">
        <v>2.0169999999999999</v>
      </c>
      <c r="N51" s="583">
        <v>1.756</v>
      </c>
      <c r="O51" s="583">
        <v>4.9009999999999998</v>
      </c>
      <c r="P51" s="583">
        <v>2.0169999999999999</v>
      </c>
      <c r="Q51" s="583">
        <v>3.4260000000000002</v>
      </c>
      <c r="R51" s="583">
        <v>2.5379999999999998</v>
      </c>
      <c r="S51" s="583">
        <v>3.024</v>
      </c>
      <c r="T51" s="583">
        <v>2.6440000000000001</v>
      </c>
      <c r="U51" s="583">
        <v>3.4260000000000002</v>
      </c>
      <c r="V51" s="536">
        <f>SUM(C51:U51)</f>
        <v>59.218000000000004</v>
      </c>
      <c r="W51" s="537"/>
      <c r="X51" s="583">
        <v>0.995</v>
      </c>
      <c r="Y51" s="583">
        <v>0.995</v>
      </c>
      <c r="Z51" s="583">
        <v>1.51</v>
      </c>
      <c r="AA51" s="583">
        <v>0.995</v>
      </c>
      <c r="AB51" s="583">
        <v>0.129</v>
      </c>
      <c r="AC51" s="583">
        <v>0.115</v>
      </c>
      <c r="AD51" s="583">
        <v>0.995</v>
      </c>
      <c r="AE51" s="583">
        <v>1.7310000000000001</v>
      </c>
      <c r="AF51" s="583">
        <v>1.7310000000000001</v>
      </c>
      <c r="AG51" s="583">
        <v>1.7310000000000001</v>
      </c>
      <c r="AH51" s="583">
        <v>1.7310000000000001</v>
      </c>
      <c r="AI51" s="583">
        <v>1.7310000000000001</v>
      </c>
      <c r="AJ51" s="583">
        <v>1.7310000000000001</v>
      </c>
      <c r="AK51" s="583">
        <v>0.83699999999999997</v>
      </c>
      <c r="AL51" s="583">
        <v>0.83699999999999997</v>
      </c>
      <c r="AM51" s="536">
        <f>SUM(X51:AL51)</f>
        <v>17.794</v>
      </c>
      <c r="AN51" s="537"/>
      <c r="AO51" s="583">
        <v>0.58499999999999996</v>
      </c>
      <c r="AP51" s="583">
        <v>0.58499999999999996</v>
      </c>
      <c r="AQ51" s="583">
        <v>0.58499999999999996</v>
      </c>
      <c r="AR51" s="583">
        <v>0.58499999999999996</v>
      </c>
      <c r="AS51" s="583">
        <v>0.58499999999999996</v>
      </c>
      <c r="AT51" s="583">
        <v>0.58499999999999996</v>
      </c>
      <c r="AU51" s="583">
        <v>2.7719999999999998</v>
      </c>
      <c r="AV51" s="583">
        <v>2.7719999999999998</v>
      </c>
      <c r="AW51" s="583">
        <v>2.7719999999999998</v>
      </c>
      <c r="AX51" s="583">
        <v>2.7719999999999998</v>
      </c>
      <c r="AY51" s="583">
        <v>2.7719999999999998</v>
      </c>
      <c r="AZ51" s="583">
        <v>2.7719999999999998</v>
      </c>
      <c r="BA51" s="583">
        <v>2.7719999999999998</v>
      </c>
      <c r="BB51" s="583">
        <v>0.58499999999999996</v>
      </c>
      <c r="BC51" s="536">
        <f>SUM(AO51:BB51)</f>
        <v>23.498999999999999</v>
      </c>
      <c r="BD51" s="537"/>
      <c r="BE51" s="583">
        <v>0.67800000000000005</v>
      </c>
      <c r="BF51" s="583">
        <v>0.67800000000000005</v>
      </c>
      <c r="BG51" s="583">
        <v>0.67800000000000005</v>
      </c>
      <c r="BH51" s="583">
        <v>0.67800000000000005</v>
      </c>
      <c r="BI51" s="583">
        <v>3.3690000000000002</v>
      </c>
      <c r="BJ51" s="583">
        <v>3.3690000000000002</v>
      </c>
      <c r="BK51" s="583">
        <v>3.3690000000000002</v>
      </c>
      <c r="BL51" s="583">
        <v>3.3690000000000002</v>
      </c>
      <c r="BM51" s="583">
        <v>0.14899999999999999</v>
      </c>
      <c r="BN51" s="583">
        <v>0.14899999999999999</v>
      </c>
      <c r="BO51" s="583">
        <v>2.3039999999999998</v>
      </c>
      <c r="BP51" s="583">
        <v>2.3039999999999998</v>
      </c>
      <c r="BQ51" s="536">
        <f>SUM(BE51:BP51)</f>
        <v>21.094000000000001</v>
      </c>
      <c r="BR51" s="538"/>
      <c r="BS51" s="536">
        <f>V51+AM51+BC51+BQ51</f>
        <v>121.60499999999999</v>
      </c>
      <c r="BU51" s="535"/>
      <c r="BV51" s="535"/>
      <c r="BW51" s="535"/>
      <c r="BX51" s="535"/>
    </row>
  </sheetData>
  <sheetProtection formatCells="0" formatColumns="0" formatRows="0" insertColumns="0" insertRows="0"/>
  <mergeCells count="19">
    <mergeCell ref="C4:V4"/>
    <mergeCell ref="X4:AM4"/>
    <mergeCell ref="AO4:BC4"/>
    <mergeCell ref="BE4:BQ4"/>
    <mergeCell ref="AO5:AT5"/>
    <mergeCell ref="C5:K5"/>
    <mergeCell ref="L5:U5"/>
    <mergeCell ref="X5:AD5"/>
    <mergeCell ref="AE5:AJ5"/>
    <mergeCell ref="BP5:BP6"/>
    <mergeCell ref="AU5:BA5"/>
    <mergeCell ref="BE5:BH5"/>
    <mergeCell ref="BI5:BL5"/>
    <mergeCell ref="BM5:BN5"/>
    <mergeCell ref="BU4:BX4"/>
    <mergeCell ref="BO5:BO6"/>
    <mergeCell ref="BS4:BS6"/>
    <mergeCell ref="BW5:BX5"/>
    <mergeCell ref="BU5:BV5"/>
  </mergeCells>
  <dataValidations count="1">
    <dataValidation type="custom" allowBlank="1" showErrorMessage="1" errorTitle="Data entry error:" error="Please enter a numeric value or leave blank!" sqref="BU7:BX45 C7:U45 C51:U51 AO48:BB48 BU48:BX48 C48:U48 X48:AL48 X7:AL45 AO7:BB45 BE51:BP51 X51:AL51 BE7:BP45 BU51:BX51 AO51:BB51 BE48:BP48">
      <formula1>OR(ISNUMBER(C7),ISBLANK(C7))</formula1>
    </dataValidation>
  </dataValidations>
  <pageMargins left="0.7" right="0.7" top="0.75" bottom="0.75" header="0.3" footer="0.3"/>
  <pageSetup scale="44" fitToWidth="5" orientation="landscape" r:id="rId1"/>
  <headerFooter>
    <oddFooter>&amp;LPrinted: &amp;D&amp;R&amp;P</oddFooter>
  </headerFooter>
  <colBreaks count="3" manualBreakCount="3">
    <brk id="22" max="51" man="1"/>
    <brk id="39" max="51" man="1"/>
    <brk id="55" max="51"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R52"/>
  <sheetViews>
    <sheetView showGridLines="0" zoomScale="80" zoomScaleNormal="80" workbookViewId="0">
      <pane xSplit="2" ySplit="6" topLeftCell="C7" activePane="bottomRight" state="frozen"/>
      <selection activeCell="C7" sqref="C7"/>
      <selection pane="topRight" activeCell="C7" sqref="C7"/>
      <selection pane="bottomLeft" activeCell="C7" sqref="C7"/>
      <selection pane="bottomRight" activeCell="C7" sqref="C7"/>
    </sheetView>
  </sheetViews>
  <sheetFormatPr defaultColWidth="9.140625" defaultRowHeight="15" customHeight="1" x14ac:dyDescent="0.25"/>
  <cols>
    <col min="1" max="1" width="1.5703125" style="333" customWidth="1"/>
    <col min="2" max="2" width="25.5703125" style="102" customWidth="1"/>
    <col min="3" max="3" width="11" style="334" customWidth="1"/>
    <col min="4" max="6" width="11" style="333" customWidth="1"/>
    <col min="7" max="7" width="14.85546875" style="333" customWidth="1"/>
    <col min="8" max="8" width="11.140625" style="333" hidden="1" customWidth="1"/>
    <col min="9" max="9" width="3.7109375" style="334" customWidth="1"/>
    <col min="10" max="18" width="11.140625" style="333" customWidth="1"/>
    <col min="19" max="19" width="12.42578125" style="333" customWidth="1"/>
    <col min="20" max="20" width="11.7109375" style="333" hidden="1" customWidth="1"/>
    <col min="21" max="21" width="3.85546875" style="333" customWidth="1"/>
    <col min="22" max="22" width="14.85546875" style="333" customWidth="1"/>
    <col min="23" max="23" width="11" style="333" hidden="1" customWidth="1"/>
    <col min="24" max="24" width="1.85546875" style="333" customWidth="1"/>
    <col min="25" max="16384" width="9.140625" style="333"/>
  </cols>
  <sheetData>
    <row r="1" spans="1:23" ht="15.75" customHeight="1" x14ac:dyDescent="0.25">
      <c r="A1" s="5" t="str">
        <f>TemplateName</f>
        <v>CCAR 2014 Market Shocks: Severely Adverse Scenario</v>
      </c>
      <c r="H1" s="330"/>
    </row>
    <row r="2" spans="1:23" ht="15.75" customHeight="1" x14ac:dyDescent="0.25">
      <c r="A2" s="106" t="s">
        <v>348</v>
      </c>
      <c r="H2" s="330"/>
    </row>
    <row r="3" spans="1:23" ht="15" customHeight="1" x14ac:dyDescent="0.25">
      <c r="B3" s="107"/>
    </row>
    <row r="5" spans="1:23" ht="15" customHeight="1" x14ac:dyDescent="0.25">
      <c r="C5" s="654" t="s">
        <v>349</v>
      </c>
      <c r="D5" s="640"/>
      <c r="E5" s="640"/>
      <c r="F5" s="640"/>
      <c r="G5" s="640"/>
      <c r="H5" s="655"/>
      <c r="I5" s="581"/>
      <c r="J5" s="656" t="s">
        <v>350</v>
      </c>
      <c r="K5" s="657"/>
      <c r="L5" s="657"/>
      <c r="M5" s="657"/>
      <c r="N5" s="657"/>
      <c r="O5" s="657"/>
      <c r="P5" s="657"/>
      <c r="Q5" s="657"/>
      <c r="R5" s="657"/>
      <c r="S5" s="657"/>
      <c r="T5" s="658"/>
      <c r="U5" s="581"/>
    </row>
    <row r="6" spans="1:23" s="23" customFormat="1" ht="46.5" customHeight="1" x14ac:dyDescent="0.35">
      <c r="B6" s="499" t="s">
        <v>749</v>
      </c>
      <c r="C6" s="454" t="s">
        <v>351</v>
      </c>
      <c r="D6" s="451" t="s">
        <v>352</v>
      </c>
      <c r="E6" s="451" t="s">
        <v>353</v>
      </c>
      <c r="F6" s="451" t="s">
        <v>354</v>
      </c>
      <c r="G6" s="503" t="s">
        <v>355</v>
      </c>
      <c r="H6" s="450" t="s">
        <v>356</v>
      </c>
      <c r="I6" s="92"/>
      <c r="J6" s="453" t="s">
        <v>357</v>
      </c>
      <c r="K6" s="452" t="s">
        <v>358</v>
      </c>
      <c r="L6" s="451" t="s">
        <v>359</v>
      </c>
      <c r="M6" s="451" t="s">
        <v>360</v>
      </c>
      <c r="N6" s="451" t="s">
        <v>361</v>
      </c>
      <c r="O6" s="451" t="s">
        <v>362</v>
      </c>
      <c r="P6" s="451" t="s">
        <v>363</v>
      </c>
      <c r="Q6" s="451" t="s">
        <v>364</v>
      </c>
      <c r="R6" s="451" t="s">
        <v>365</v>
      </c>
      <c r="S6" s="503" t="s">
        <v>366</v>
      </c>
      <c r="T6" s="450" t="s">
        <v>367</v>
      </c>
      <c r="V6" s="134" t="s">
        <v>461</v>
      </c>
      <c r="W6" s="450" t="s">
        <v>462</v>
      </c>
    </row>
    <row r="7" spans="1:23" ht="15" customHeight="1" x14ac:dyDescent="0.25">
      <c r="B7" s="101" t="str">
        <f>Energy!B7</f>
        <v>Spot</v>
      </c>
      <c r="C7" s="583">
        <v>0.2</v>
      </c>
      <c r="D7" s="583">
        <v>0.3</v>
      </c>
      <c r="E7" s="583">
        <v>0.15</v>
      </c>
      <c r="F7" s="583">
        <v>0.15</v>
      </c>
      <c r="G7" s="583">
        <v>0.2</v>
      </c>
      <c r="H7" s="433">
        <f t="shared" ref="H7:H42" si="0">SUM(C7:G7)</f>
        <v>1</v>
      </c>
      <c r="J7" s="583">
        <v>-0.52700000000000002</v>
      </c>
      <c r="K7" s="583">
        <v>-0.52700000000000002</v>
      </c>
      <c r="L7" s="583">
        <v>-0.66</v>
      </c>
      <c r="M7" s="583">
        <v>-0.57599999999999996</v>
      </c>
      <c r="N7" s="583">
        <v>-0.38400000000000001</v>
      </c>
      <c r="O7" s="583">
        <v>-0.46700000000000003</v>
      </c>
      <c r="P7" s="583">
        <v>-0.53500000000000003</v>
      </c>
      <c r="Q7" s="583">
        <v>-0.67200000000000004</v>
      </c>
      <c r="R7" s="583">
        <v>-0.38</v>
      </c>
      <c r="S7" s="583">
        <v>-0.66</v>
      </c>
      <c r="T7" s="433">
        <f t="shared" ref="T7:T42" si="1">SUM(J7:S7)</f>
        <v>-5.3879999999999999</v>
      </c>
      <c r="V7" s="583">
        <v>-0.66</v>
      </c>
      <c r="W7" s="433">
        <f t="shared" ref="W7:W42" si="2">H7+T7+V7</f>
        <v>-5.048</v>
      </c>
    </row>
    <row r="8" spans="1:23" ht="15" customHeight="1" x14ac:dyDescent="0.25">
      <c r="B8" s="542" t="s">
        <v>560</v>
      </c>
      <c r="C8" s="583">
        <v>0.2</v>
      </c>
      <c r="D8" s="583">
        <v>0.3</v>
      </c>
      <c r="E8" s="583">
        <v>0.15</v>
      </c>
      <c r="F8" s="583">
        <v>0.15</v>
      </c>
      <c r="G8" s="583">
        <v>0.2</v>
      </c>
      <c r="H8" s="205">
        <f t="shared" si="0"/>
        <v>1</v>
      </c>
      <c r="J8" s="583">
        <v>-0.50700000000000001</v>
      </c>
      <c r="K8" s="583">
        <v>-0.50700000000000001</v>
      </c>
      <c r="L8" s="583">
        <v>-0.64700000000000002</v>
      </c>
      <c r="M8" s="583">
        <v>-0.57599999999999996</v>
      </c>
      <c r="N8" s="583">
        <v>-0.42699999999999999</v>
      </c>
      <c r="O8" s="583">
        <v>-0.46700000000000003</v>
      </c>
      <c r="P8" s="583">
        <v>-0.54100000000000004</v>
      </c>
      <c r="Q8" s="583">
        <v>-0.67200000000000004</v>
      </c>
      <c r="R8" s="583">
        <v>-0.378</v>
      </c>
      <c r="S8" s="583">
        <v>-0.64700000000000002</v>
      </c>
      <c r="T8" s="205">
        <f t="shared" si="1"/>
        <v>-5.3690000000000007</v>
      </c>
      <c r="V8" s="583">
        <v>-0.64700000000000002</v>
      </c>
      <c r="W8" s="205">
        <f t="shared" si="2"/>
        <v>-5.0160000000000009</v>
      </c>
    </row>
    <row r="9" spans="1:23" ht="15" customHeight="1" x14ac:dyDescent="0.25">
      <c r="B9" s="542" t="s">
        <v>561</v>
      </c>
      <c r="C9" s="583">
        <v>0.2</v>
      </c>
      <c r="D9" s="583">
        <v>0.3</v>
      </c>
      <c r="E9" s="583">
        <v>0.15</v>
      </c>
      <c r="F9" s="583">
        <v>0.15</v>
      </c>
      <c r="G9" s="583">
        <v>0.2</v>
      </c>
      <c r="H9" s="205">
        <f t="shared" si="0"/>
        <v>1</v>
      </c>
      <c r="J9" s="583">
        <v>-0.50700000000000001</v>
      </c>
      <c r="K9" s="583">
        <v>-0.50700000000000001</v>
      </c>
      <c r="L9" s="583">
        <v>-0.64300000000000002</v>
      </c>
      <c r="M9" s="583">
        <v>-0.57599999999999996</v>
      </c>
      <c r="N9" s="583">
        <v>-0.436</v>
      </c>
      <c r="O9" s="583">
        <v>-0.46700000000000003</v>
      </c>
      <c r="P9" s="583">
        <v>-0.54200000000000004</v>
      </c>
      <c r="Q9" s="583">
        <v>-0.67200000000000004</v>
      </c>
      <c r="R9" s="583">
        <v>-0.377</v>
      </c>
      <c r="S9" s="583">
        <v>-0.64300000000000002</v>
      </c>
      <c r="T9" s="205">
        <f t="shared" si="1"/>
        <v>-5.3699999999999992</v>
      </c>
      <c r="V9" s="583">
        <v>-0.64300000000000002</v>
      </c>
      <c r="W9" s="205">
        <f t="shared" si="2"/>
        <v>-5.012999999999999</v>
      </c>
    </row>
    <row r="10" spans="1:23" ht="15" customHeight="1" x14ac:dyDescent="0.25">
      <c r="B10" s="542" t="s">
        <v>562</v>
      </c>
      <c r="C10" s="583">
        <v>0.20100000000000001</v>
      </c>
      <c r="D10" s="583">
        <v>0.30099999999999999</v>
      </c>
      <c r="E10" s="583">
        <v>0.151</v>
      </c>
      <c r="F10" s="583">
        <v>0.151</v>
      </c>
      <c r="G10" s="583">
        <v>0.20100000000000001</v>
      </c>
      <c r="H10" s="205">
        <f t="shared" si="0"/>
        <v>1.0050000000000001</v>
      </c>
      <c r="J10" s="583">
        <v>-0.50600000000000001</v>
      </c>
      <c r="K10" s="583">
        <v>-0.50600000000000001</v>
      </c>
      <c r="L10" s="583">
        <v>-0.64</v>
      </c>
      <c r="M10" s="583">
        <v>-0.57599999999999996</v>
      </c>
      <c r="N10" s="583">
        <v>-0.44</v>
      </c>
      <c r="O10" s="583">
        <v>-0.46700000000000003</v>
      </c>
      <c r="P10" s="583">
        <v>-0.54300000000000004</v>
      </c>
      <c r="Q10" s="583">
        <v>-0.67200000000000004</v>
      </c>
      <c r="R10" s="583">
        <v>-0.376</v>
      </c>
      <c r="S10" s="583">
        <v>-0.64</v>
      </c>
      <c r="T10" s="205">
        <f t="shared" si="1"/>
        <v>-5.3660000000000005</v>
      </c>
      <c r="V10" s="583">
        <v>-0.64</v>
      </c>
      <c r="W10" s="205">
        <f t="shared" si="2"/>
        <v>-5.0010000000000003</v>
      </c>
    </row>
    <row r="11" spans="1:23" ht="15" customHeight="1" x14ac:dyDescent="0.25">
      <c r="B11" s="542" t="s">
        <v>563</v>
      </c>
      <c r="C11" s="583">
        <v>0.20100000000000001</v>
      </c>
      <c r="D11" s="583">
        <v>0.30099999999999999</v>
      </c>
      <c r="E11" s="583">
        <v>0.151</v>
      </c>
      <c r="F11" s="583">
        <v>0.151</v>
      </c>
      <c r="G11" s="583">
        <v>0.20100000000000001</v>
      </c>
      <c r="H11" s="205">
        <f t="shared" si="0"/>
        <v>1.0050000000000001</v>
      </c>
      <c r="J11" s="583">
        <v>-0.505</v>
      </c>
      <c r="K11" s="583">
        <v>-0.505</v>
      </c>
      <c r="L11" s="583">
        <v>-0.63800000000000001</v>
      </c>
      <c r="M11" s="583">
        <v>-0.56999999999999995</v>
      </c>
      <c r="N11" s="583">
        <v>-0.44400000000000001</v>
      </c>
      <c r="O11" s="583">
        <v>-0.46600000000000003</v>
      </c>
      <c r="P11" s="583">
        <v>-0.54400000000000004</v>
      </c>
      <c r="Q11" s="583">
        <v>-0.67200000000000004</v>
      </c>
      <c r="R11" s="583">
        <v>-0.374</v>
      </c>
      <c r="S11" s="583">
        <v>-0.63800000000000001</v>
      </c>
      <c r="T11" s="205">
        <f t="shared" si="1"/>
        <v>-5.3559999999999999</v>
      </c>
      <c r="V11" s="583">
        <v>-0.63800000000000001</v>
      </c>
      <c r="W11" s="205">
        <f t="shared" si="2"/>
        <v>-4.9889999999999999</v>
      </c>
    </row>
    <row r="12" spans="1:23" ht="15" customHeight="1" x14ac:dyDescent="0.25">
      <c r="B12" s="542" t="s">
        <v>564</v>
      </c>
      <c r="C12" s="583">
        <v>0.20200000000000001</v>
      </c>
      <c r="D12" s="583">
        <v>0.30199999999999999</v>
      </c>
      <c r="E12" s="583">
        <v>0.151</v>
      </c>
      <c r="F12" s="583">
        <v>0.151</v>
      </c>
      <c r="G12" s="583">
        <v>0.20200000000000001</v>
      </c>
      <c r="H12" s="205">
        <f t="shared" si="0"/>
        <v>1.008</v>
      </c>
      <c r="J12" s="583">
        <v>-0.502</v>
      </c>
      <c r="K12" s="583">
        <v>-0.502</v>
      </c>
      <c r="L12" s="583">
        <v>-0.63500000000000001</v>
      </c>
      <c r="M12" s="583">
        <v>-0.56999999999999995</v>
      </c>
      <c r="N12" s="583">
        <v>-0.44600000000000001</v>
      </c>
      <c r="O12" s="583">
        <v>-0.46500000000000002</v>
      </c>
      <c r="P12" s="583">
        <v>-0.54600000000000004</v>
      </c>
      <c r="Q12" s="583">
        <v>-0.67200000000000004</v>
      </c>
      <c r="R12" s="583">
        <v>-0.371</v>
      </c>
      <c r="S12" s="583">
        <v>-0.63500000000000001</v>
      </c>
      <c r="T12" s="205">
        <f t="shared" si="1"/>
        <v>-5.3439999999999994</v>
      </c>
      <c r="V12" s="583">
        <v>-0.63500000000000001</v>
      </c>
      <c r="W12" s="205">
        <f t="shared" si="2"/>
        <v>-4.9709999999999992</v>
      </c>
    </row>
    <row r="13" spans="1:23" ht="15" customHeight="1" x14ac:dyDescent="0.25">
      <c r="B13" s="542" t="s">
        <v>565</v>
      </c>
      <c r="C13" s="583">
        <v>0.20300000000000001</v>
      </c>
      <c r="D13" s="583">
        <v>0.30299999999999999</v>
      </c>
      <c r="E13" s="583">
        <v>0.151</v>
      </c>
      <c r="F13" s="583">
        <v>0.151</v>
      </c>
      <c r="G13" s="583">
        <v>0.20300000000000001</v>
      </c>
      <c r="H13" s="205">
        <f t="shared" si="0"/>
        <v>1.0110000000000001</v>
      </c>
      <c r="J13" s="583">
        <v>-0.501</v>
      </c>
      <c r="K13" s="583">
        <v>-0.501</v>
      </c>
      <c r="L13" s="583">
        <v>-0.63200000000000001</v>
      </c>
      <c r="M13" s="583">
        <v>-0.56999999999999995</v>
      </c>
      <c r="N13" s="583">
        <v>-0.44700000000000001</v>
      </c>
      <c r="O13" s="583">
        <v>-0.46400000000000002</v>
      </c>
      <c r="P13" s="583">
        <v>-0.54800000000000004</v>
      </c>
      <c r="Q13" s="583">
        <v>-0.67200000000000004</v>
      </c>
      <c r="R13" s="583">
        <v>-0.36899999999999999</v>
      </c>
      <c r="S13" s="583">
        <v>-0.63200000000000001</v>
      </c>
      <c r="T13" s="205">
        <f t="shared" si="1"/>
        <v>-5.3359999999999994</v>
      </c>
      <c r="V13" s="583">
        <v>-0.63200000000000001</v>
      </c>
      <c r="W13" s="205">
        <f t="shared" si="2"/>
        <v>-4.956999999999999</v>
      </c>
    </row>
    <row r="14" spans="1:23" ht="15" customHeight="1" x14ac:dyDescent="0.25">
      <c r="B14" s="542" t="s">
        <v>566</v>
      </c>
      <c r="C14" s="583">
        <v>0.20599999999999999</v>
      </c>
      <c r="D14" s="583">
        <v>0.30599999999999999</v>
      </c>
      <c r="E14" s="583">
        <v>0.151</v>
      </c>
      <c r="F14" s="583">
        <v>0.151</v>
      </c>
      <c r="G14" s="583">
        <v>0.20599999999999999</v>
      </c>
      <c r="H14" s="205">
        <f t="shared" si="0"/>
        <v>1.02</v>
      </c>
      <c r="J14" s="583">
        <v>-0.499</v>
      </c>
      <c r="K14" s="583">
        <v>-0.499</v>
      </c>
      <c r="L14" s="583">
        <v>-0.63</v>
      </c>
      <c r="M14" s="583">
        <v>-0.56999999999999995</v>
      </c>
      <c r="N14" s="583">
        <v>-0.44700000000000001</v>
      </c>
      <c r="O14" s="583">
        <v>-0.46300000000000002</v>
      </c>
      <c r="P14" s="583">
        <v>-0.54900000000000004</v>
      </c>
      <c r="Q14" s="583">
        <v>-0.67200000000000004</v>
      </c>
      <c r="R14" s="583">
        <v>-0.36699999999999999</v>
      </c>
      <c r="S14" s="583">
        <v>-0.63</v>
      </c>
      <c r="T14" s="205">
        <f t="shared" si="1"/>
        <v>-5.3259999999999996</v>
      </c>
      <c r="V14" s="583">
        <v>-0.63</v>
      </c>
      <c r="W14" s="205">
        <f t="shared" si="2"/>
        <v>-4.9359999999999991</v>
      </c>
    </row>
    <row r="15" spans="1:23" ht="15" customHeight="1" x14ac:dyDescent="0.25">
      <c r="B15" s="542" t="s">
        <v>567</v>
      </c>
      <c r="C15" s="583">
        <v>0.20799999999999999</v>
      </c>
      <c r="D15" s="583">
        <v>0.309</v>
      </c>
      <c r="E15" s="583">
        <v>0.151</v>
      </c>
      <c r="F15" s="583">
        <v>0.151</v>
      </c>
      <c r="G15" s="583">
        <v>0.20799999999999999</v>
      </c>
      <c r="H15" s="205">
        <f t="shared" si="0"/>
        <v>1.0270000000000001</v>
      </c>
      <c r="J15" s="583">
        <v>-0.496</v>
      </c>
      <c r="K15" s="583">
        <v>-0.496</v>
      </c>
      <c r="L15" s="583">
        <v>-0.628</v>
      </c>
      <c r="M15" s="583">
        <v>-0.56999999999999995</v>
      </c>
      <c r="N15" s="583">
        <v>-0.44800000000000001</v>
      </c>
      <c r="O15" s="583">
        <v>-0.46100000000000002</v>
      </c>
      <c r="P15" s="583">
        <v>-0.55100000000000005</v>
      </c>
      <c r="Q15" s="583">
        <v>-0.67200000000000004</v>
      </c>
      <c r="R15" s="583">
        <v>-0.36499999999999999</v>
      </c>
      <c r="S15" s="583">
        <v>-0.628</v>
      </c>
      <c r="T15" s="205">
        <f t="shared" si="1"/>
        <v>-5.3150000000000004</v>
      </c>
      <c r="V15" s="583">
        <v>-0.628</v>
      </c>
      <c r="W15" s="205">
        <f t="shared" si="2"/>
        <v>-4.9160000000000004</v>
      </c>
    </row>
    <row r="16" spans="1:23" ht="15" customHeight="1" x14ac:dyDescent="0.25">
      <c r="B16" s="542" t="s">
        <v>568</v>
      </c>
      <c r="C16" s="583">
        <v>0.21199999999999999</v>
      </c>
      <c r="D16" s="583">
        <v>0.313</v>
      </c>
      <c r="E16" s="583">
        <v>0.151</v>
      </c>
      <c r="F16" s="583">
        <v>0.151</v>
      </c>
      <c r="G16" s="583">
        <v>0.21199999999999999</v>
      </c>
      <c r="H16" s="205">
        <f t="shared" si="0"/>
        <v>1.0390000000000001</v>
      </c>
      <c r="J16" s="583">
        <v>-0.49399999999999999</v>
      </c>
      <c r="K16" s="583">
        <v>-0.49399999999999999</v>
      </c>
      <c r="L16" s="583">
        <v>-0.625</v>
      </c>
      <c r="M16" s="583">
        <v>-0.56999999999999995</v>
      </c>
      <c r="N16" s="583">
        <v>-0.44800000000000001</v>
      </c>
      <c r="O16" s="583">
        <v>-0.46</v>
      </c>
      <c r="P16" s="583">
        <v>-0.55200000000000005</v>
      </c>
      <c r="Q16" s="583">
        <v>-0.67200000000000004</v>
      </c>
      <c r="R16" s="583">
        <v>-0.36499999999999999</v>
      </c>
      <c r="S16" s="583">
        <v>-0.625</v>
      </c>
      <c r="T16" s="205">
        <f t="shared" si="1"/>
        <v>-5.3049999999999997</v>
      </c>
      <c r="V16" s="583">
        <v>-0.625</v>
      </c>
      <c r="W16" s="205">
        <f t="shared" si="2"/>
        <v>-4.891</v>
      </c>
    </row>
    <row r="17" spans="2:27" ht="15" customHeight="1" x14ac:dyDescent="0.25">
      <c r="B17" s="542" t="s">
        <v>569</v>
      </c>
      <c r="C17" s="583">
        <v>0.218</v>
      </c>
      <c r="D17" s="583">
        <v>0.31900000000000001</v>
      </c>
      <c r="E17" s="583">
        <v>0.151</v>
      </c>
      <c r="F17" s="583">
        <v>0.151</v>
      </c>
      <c r="G17" s="583">
        <v>0.218</v>
      </c>
      <c r="H17" s="205">
        <f t="shared" si="0"/>
        <v>1.0570000000000002</v>
      </c>
      <c r="J17" s="583">
        <v>-0.49</v>
      </c>
      <c r="K17" s="583">
        <v>-0.49</v>
      </c>
      <c r="L17" s="583">
        <v>-0.623</v>
      </c>
      <c r="M17" s="583">
        <v>-0.56999999999999995</v>
      </c>
      <c r="N17" s="583">
        <v>-0.44900000000000001</v>
      </c>
      <c r="O17" s="583">
        <v>-0.45900000000000002</v>
      </c>
      <c r="P17" s="583">
        <v>-0.55300000000000005</v>
      </c>
      <c r="Q17" s="583">
        <v>-0.67200000000000004</v>
      </c>
      <c r="R17" s="583">
        <v>-0.36399999999999999</v>
      </c>
      <c r="S17" s="583">
        <v>-0.623</v>
      </c>
      <c r="T17" s="205">
        <f t="shared" si="1"/>
        <v>-5.2930000000000001</v>
      </c>
      <c r="V17" s="583">
        <v>-0.623</v>
      </c>
      <c r="W17" s="205">
        <f t="shared" si="2"/>
        <v>-4.859</v>
      </c>
    </row>
    <row r="18" spans="2:27" ht="15" customHeight="1" x14ac:dyDescent="0.25">
      <c r="B18" s="542" t="s">
        <v>570</v>
      </c>
      <c r="C18" s="583">
        <v>0.223</v>
      </c>
      <c r="D18" s="583">
        <v>0.32500000000000001</v>
      </c>
      <c r="E18" s="583">
        <v>0.151</v>
      </c>
      <c r="F18" s="583">
        <v>0.151</v>
      </c>
      <c r="G18" s="583">
        <v>0.223</v>
      </c>
      <c r="H18" s="205">
        <f t="shared" si="0"/>
        <v>1.0730000000000002</v>
      </c>
      <c r="J18" s="583">
        <v>-0.48799999999999999</v>
      </c>
      <c r="K18" s="583">
        <v>-0.48799999999999999</v>
      </c>
      <c r="L18" s="583">
        <v>-0.621</v>
      </c>
      <c r="M18" s="583">
        <v>-0.56999999999999995</v>
      </c>
      <c r="N18" s="583">
        <v>-0.45</v>
      </c>
      <c r="O18" s="583">
        <v>-0.45700000000000002</v>
      </c>
      <c r="P18" s="583">
        <v>-0.55500000000000005</v>
      </c>
      <c r="Q18" s="583">
        <v>-0.67200000000000004</v>
      </c>
      <c r="R18" s="583">
        <v>-0.36299999999999999</v>
      </c>
      <c r="S18" s="583">
        <v>-0.621</v>
      </c>
      <c r="T18" s="205">
        <f t="shared" si="1"/>
        <v>-5.2850000000000001</v>
      </c>
      <c r="V18" s="583">
        <v>-0.621</v>
      </c>
      <c r="W18" s="205">
        <f t="shared" si="2"/>
        <v>-4.8330000000000002</v>
      </c>
    </row>
    <row r="19" spans="2:27" ht="15" customHeight="1" x14ac:dyDescent="0.25">
      <c r="B19" s="542" t="s">
        <v>571</v>
      </c>
      <c r="C19" s="583">
        <v>0.22900000000000001</v>
      </c>
      <c r="D19" s="583">
        <v>0.33200000000000002</v>
      </c>
      <c r="E19" s="583">
        <v>0.151</v>
      </c>
      <c r="F19" s="583">
        <v>0.151</v>
      </c>
      <c r="G19" s="583">
        <v>0.22900000000000001</v>
      </c>
      <c r="H19" s="205">
        <f t="shared" si="0"/>
        <v>1.0920000000000001</v>
      </c>
      <c r="J19" s="583">
        <v>-0.48599999999999999</v>
      </c>
      <c r="K19" s="583">
        <v>-0.48599999999999999</v>
      </c>
      <c r="L19" s="583">
        <v>-0.61899999999999999</v>
      </c>
      <c r="M19" s="583">
        <v>-0.56999999999999995</v>
      </c>
      <c r="N19" s="583">
        <v>-0.45100000000000001</v>
      </c>
      <c r="O19" s="583">
        <v>-0.45600000000000002</v>
      </c>
      <c r="P19" s="583">
        <v>-0.55600000000000005</v>
      </c>
      <c r="Q19" s="583">
        <v>-0.67200000000000004</v>
      </c>
      <c r="R19" s="583">
        <v>-0.36199999999999999</v>
      </c>
      <c r="S19" s="583">
        <v>-0.61899999999999999</v>
      </c>
      <c r="T19" s="205">
        <f t="shared" si="1"/>
        <v>-5.2770000000000001</v>
      </c>
      <c r="V19" s="583">
        <v>-0.61899999999999999</v>
      </c>
      <c r="W19" s="205">
        <f t="shared" si="2"/>
        <v>-4.8040000000000003</v>
      </c>
    </row>
    <row r="20" spans="2:27" ht="15" customHeight="1" x14ac:dyDescent="0.25">
      <c r="B20" s="542" t="s">
        <v>572</v>
      </c>
      <c r="C20" s="583">
        <v>0.23599999999999999</v>
      </c>
      <c r="D20" s="583">
        <v>0.33900000000000002</v>
      </c>
      <c r="E20" s="583">
        <v>0.151</v>
      </c>
      <c r="F20" s="583">
        <v>0.151</v>
      </c>
      <c r="G20" s="583">
        <v>0.23599999999999999</v>
      </c>
      <c r="H20" s="205">
        <f t="shared" si="0"/>
        <v>1.113</v>
      </c>
      <c r="J20" s="583">
        <v>-0.48399999999999999</v>
      </c>
      <c r="K20" s="583">
        <v>-0.48399999999999999</v>
      </c>
      <c r="L20" s="583">
        <v>-0.61599999999999999</v>
      </c>
      <c r="M20" s="583">
        <v>-0.56999999999999995</v>
      </c>
      <c r="N20" s="583">
        <v>-0.45</v>
      </c>
      <c r="O20" s="583">
        <v>-0.45400000000000001</v>
      </c>
      <c r="P20" s="583">
        <v>-0.55700000000000005</v>
      </c>
      <c r="Q20" s="583">
        <v>-0.67200000000000004</v>
      </c>
      <c r="R20" s="583">
        <v>-0.36199999999999999</v>
      </c>
      <c r="S20" s="583">
        <v>-0.61599999999999999</v>
      </c>
      <c r="T20" s="205">
        <f t="shared" si="1"/>
        <v>-5.2649999999999997</v>
      </c>
      <c r="V20" s="583">
        <v>-0.61599999999999999</v>
      </c>
      <c r="W20" s="205">
        <f t="shared" si="2"/>
        <v>-4.7679999999999989</v>
      </c>
    </row>
    <row r="21" spans="2:27" ht="15" customHeight="1" x14ac:dyDescent="0.25">
      <c r="B21" s="542" t="s">
        <v>573</v>
      </c>
      <c r="C21" s="583">
        <v>0.24299999999999999</v>
      </c>
      <c r="D21" s="583">
        <v>0.34599999999999997</v>
      </c>
      <c r="E21" s="583">
        <v>0.151</v>
      </c>
      <c r="F21" s="583">
        <v>0.151</v>
      </c>
      <c r="G21" s="583">
        <v>0.24299999999999999</v>
      </c>
      <c r="H21" s="205">
        <f t="shared" si="0"/>
        <v>1.1339999999999999</v>
      </c>
      <c r="J21" s="583">
        <v>-0.48099999999999998</v>
      </c>
      <c r="K21" s="583">
        <v>-0.48099999999999998</v>
      </c>
      <c r="L21" s="583">
        <v>-0.61399999999999999</v>
      </c>
      <c r="M21" s="583">
        <v>-0.56999999999999995</v>
      </c>
      <c r="N21" s="583">
        <v>-0.45</v>
      </c>
      <c r="O21" s="583">
        <v>-0.45100000000000001</v>
      </c>
      <c r="P21" s="583">
        <v>-0.55800000000000005</v>
      </c>
      <c r="Q21" s="583">
        <v>-0.67200000000000004</v>
      </c>
      <c r="R21" s="583">
        <v>-0.36199999999999999</v>
      </c>
      <c r="S21" s="583">
        <v>-0.61399999999999999</v>
      </c>
      <c r="T21" s="205">
        <f t="shared" si="1"/>
        <v>-5.2530000000000001</v>
      </c>
      <c r="V21" s="583">
        <v>-0.61399999999999999</v>
      </c>
      <c r="W21" s="205">
        <f t="shared" si="2"/>
        <v>-4.7329999999999997</v>
      </c>
    </row>
    <row r="22" spans="2:27" ht="15" customHeight="1" x14ac:dyDescent="0.25">
      <c r="B22" s="542" t="s">
        <v>574</v>
      </c>
      <c r="C22" s="583">
        <v>0.25</v>
      </c>
      <c r="D22" s="583">
        <v>0.35399999999999998</v>
      </c>
      <c r="E22" s="583">
        <v>0.151</v>
      </c>
      <c r="F22" s="583">
        <v>0.151</v>
      </c>
      <c r="G22" s="583">
        <v>0.25</v>
      </c>
      <c r="H22" s="205">
        <f t="shared" si="0"/>
        <v>1.1560000000000001</v>
      </c>
      <c r="J22" s="583">
        <v>-0.47899999999999998</v>
      </c>
      <c r="K22" s="583">
        <v>-0.47899999999999998</v>
      </c>
      <c r="L22" s="583">
        <v>-0.61199999999999999</v>
      </c>
      <c r="M22" s="583">
        <v>-0.56999999999999995</v>
      </c>
      <c r="N22" s="583">
        <v>-0.45</v>
      </c>
      <c r="O22" s="583">
        <v>-0.44900000000000001</v>
      </c>
      <c r="P22" s="583">
        <v>-0.55900000000000005</v>
      </c>
      <c r="Q22" s="583">
        <v>-0.67200000000000004</v>
      </c>
      <c r="R22" s="583">
        <v>-0.36099999999999999</v>
      </c>
      <c r="S22" s="583">
        <v>-0.61199999999999999</v>
      </c>
      <c r="T22" s="205">
        <f t="shared" si="1"/>
        <v>-5.2429999999999994</v>
      </c>
      <c r="V22" s="583">
        <v>-0.61199999999999999</v>
      </c>
      <c r="W22" s="205">
        <f t="shared" si="2"/>
        <v>-4.6989999999999998</v>
      </c>
    </row>
    <row r="23" spans="2:27" ht="15" customHeight="1" x14ac:dyDescent="0.25">
      <c r="B23" s="542" t="s">
        <v>575</v>
      </c>
      <c r="C23" s="583">
        <v>0.255</v>
      </c>
      <c r="D23" s="583">
        <v>0.35899999999999999</v>
      </c>
      <c r="E23" s="583">
        <v>0.151</v>
      </c>
      <c r="F23" s="583">
        <v>0.151</v>
      </c>
      <c r="G23" s="583">
        <v>0.255</v>
      </c>
      <c r="H23" s="205">
        <f t="shared" si="0"/>
        <v>1.171</v>
      </c>
      <c r="J23" s="583">
        <v>-0.47599999999999998</v>
      </c>
      <c r="K23" s="583">
        <v>-0.47599999999999998</v>
      </c>
      <c r="L23" s="583">
        <v>-0.61</v>
      </c>
      <c r="M23" s="583">
        <v>-0.56999999999999995</v>
      </c>
      <c r="N23" s="583">
        <v>-0.44800000000000001</v>
      </c>
      <c r="O23" s="583">
        <v>-0.44700000000000001</v>
      </c>
      <c r="P23" s="583">
        <v>-0.55900000000000005</v>
      </c>
      <c r="Q23" s="583">
        <v>-0.67200000000000004</v>
      </c>
      <c r="R23" s="583">
        <v>-0.36099999999999999</v>
      </c>
      <c r="S23" s="583">
        <v>-0.61</v>
      </c>
      <c r="T23" s="205">
        <f t="shared" si="1"/>
        <v>-5.2290000000000001</v>
      </c>
      <c r="V23" s="583">
        <v>-0.61</v>
      </c>
      <c r="W23" s="205">
        <f t="shared" si="2"/>
        <v>-4.6680000000000001</v>
      </c>
    </row>
    <row r="24" spans="2:27" ht="15" customHeight="1" x14ac:dyDescent="0.25">
      <c r="B24" s="542" t="s">
        <v>576</v>
      </c>
      <c r="C24" s="583">
        <v>0.25800000000000001</v>
      </c>
      <c r="D24" s="583">
        <v>0.36299999999999999</v>
      </c>
      <c r="E24" s="583">
        <v>0.151</v>
      </c>
      <c r="F24" s="583">
        <v>0.151</v>
      </c>
      <c r="G24" s="583">
        <v>0.25800000000000001</v>
      </c>
      <c r="H24" s="205">
        <f t="shared" si="0"/>
        <v>1.181</v>
      </c>
      <c r="J24" s="583">
        <v>-0.47299999999999998</v>
      </c>
      <c r="K24" s="583">
        <v>-0.47299999999999998</v>
      </c>
      <c r="L24" s="583">
        <v>-0.60799999999999998</v>
      </c>
      <c r="M24" s="583">
        <v>-0.56999999999999995</v>
      </c>
      <c r="N24" s="583">
        <v>-0.44700000000000001</v>
      </c>
      <c r="O24" s="583">
        <v>-0.44400000000000001</v>
      </c>
      <c r="P24" s="583">
        <v>-0.55900000000000005</v>
      </c>
      <c r="Q24" s="583">
        <v>-0.67200000000000004</v>
      </c>
      <c r="R24" s="583">
        <v>-0.36</v>
      </c>
      <c r="S24" s="583">
        <v>-0.60799999999999998</v>
      </c>
      <c r="T24" s="205">
        <f t="shared" si="1"/>
        <v>-5.2139999999999995</v>
      </c>
      <c r="V24" s="583">
        <v>-0.60799999999999998</v>
      </c>
      <c r="W24" s="205">
        <f t="shared" si="2"/>
        <v>-4.6409999999999991</v>
      </c>
    </row>
    <row r="25" spans="2:27" ht="15" customHeight="1" x14ac:dyDescent="0.25">
      <c r="B25" s="542" t="s">
        <v>577</v>
      </c>
      <c r="C25" s="583">
        <v>0.27100000000000002</v>
      </c>
      <c r="D25" s="583">
        <v>0.377</v>
      </c>
      <c r="E25" s="583">
        <v>0.151</v>
      </c>
      <c r="F25" s="583">
        <v>0.151</v>
      </c>
      <c r="G25" s="583">
        <v>0.27100000000000002</v>
      </c>
      <c r="H25" s="205">
        <f t="shared" si="0"/>
        <v>1.2210000000000001</v>
      </c>
      <c r="J25" s="583">
        <v>-0.47099999999999997</v>
      </c>
      <c r="K25" s="583">
        <v>-0.47099999999999997</v>
      </c>
      <c r="L25" s="583">
        <v>-0.60599999999999998</v>
      </c>
      <c r="M25" s="583">
        <v>-0.56999999999999995</v>
      </c>
      <c r="N25" s="583">
        <v>-0.44600000000000001</v>
      </c>
      <c r="O25" s="583">
        <v>-0.441</v>
      </c>
      <c r="P25" s="583">
        <v>-0.55900000000000005</v>
      </c>
      <c r="Q25" s="583">
        <v>-0.67200000000000004</v>
      </c>
      <c r="R25" s="583">
        <v>-0.36</v>
      </c>
      <c r="S25" s="583">
        <v>-0.60599999999999998</v>
      </c>
      <c r="T25" s="205">
        <f t="shared" si="1"/>
        <v>-5.202</v>
      </c>
      <c r="V25" s="583">
        <v>-0.60599999999999998</v>
      </c>
      <c r="W25" s="205">
        <f t="shared" si="2"/>
        <v>-4.5869999999999997</v>
      </c>
    </row>
    <row r="26" spans="2:27" ht="15" customHeight="1" x14ac:dyDescent="0.25">
      <c r="B26" s="542" t="s">
        <v>578</v>
      </c>
      <c r="C26" s="583">
        <v>0.27100000000000002</v>
      </c>
      <c r="D26" s="583">
        <v>0.377</v>
      </c>
      <c r="E26" s="583">
        <v>0.151</v>
      </c>
      <c r="F26" s="583">
        <v>0.151</v>
      </c>
      <c r="G26" s="583">
        <v>0.27100000000000002</v>
      </c>
      <c r="H26" s="205">
        <f t="shared" si="0"/>
        <v>1.2210000000000001</v>
      </c>
      <c r="J26" s="583">
        <v>-0.46800000000000003</v>
      </c>
      <c r="K26" s="583">
        <v>-0.46800000000000003</v>
      </c>
      <c r="L26" s="583">
        <v>-0.60399999999999998</v>
      </c>
      <c r="M26" s="583">
        <v>-0.56999999999999995</v>
      </c>
      <c r="N26" s="583">
        <v>-0.44500000000000001</v>
      </c>
      <c r="O26" s="583">
        <v>-0.438</v>
      </c>
      <c r="P26" s="583">
        <v>-0.55900000000000005</v>
      </c>
      <c r="Q26" s="583">
        <v>-0.67200000000000004</v>
      </c>
      <c r="R26" s="583">
        <v>-0.35899999999999999</v>
      </c>
      <c r="S26" s="583">
        <v>-0.60399999999999998</v>
      </c>
      <c r="T26" s="205">
        <f t="shared" si="1"/>
        <v>-5.1870000000000003</v>
      </c>
      <c r="V26" s="583">
        <v>-0.60399999999999998</v>
      </c>
      <c r="W26" s="205">
        <f t="shared" si="2"/>
        <v>-4.57</v>
      </c>
    </row>
    <row r="27" spans="2:27" ht="15" customHeight="1" x14ac:dyDescent="0.25">
      <c r="B27" s="542" t="s">
        <v>579</v>
      </c>
      <c r="C27" s="583">
        <v>0.27100000000000002</v>
      </c>
      <c r="D27" s="583">
        <v>0.377</v>
      </c>
      <c r="E27" s="583">
        <v>0.151</v>
      </c>
      <c r="F27" s="583">
        <v>0.151</v>
      </c>
      <c r="G27" s="583">
        <v>0.27100000000000002</v>
      </c>
      <c r="H27" s="205">
        <f t="shared" si="0"/>
        <v>1.2210000000000001</v>
      </c>
      <c r="J27" s="583">
        <v>-0.46600000000000003</v>
      </c>
      <c r="K27" s="583">
        <v>-0.46600000000000003</v>
      </c>
      <c r="L27" s="583">
        <v>-0.60199999999999998</v>
      </c>
      <c r="M27" s="583">
        <v>-0.56999999999999995</v>
      </c>
      <c r="N27" s="583">
        <v>-0.44400000000000001</v>
      </c>
      <c r="O27" s="583">
        <v>-0.435</v>
      </c>
      <c r="P27" s="583">
        <v>-0.55900000000000005</v>
      </c>
      <c r="Q27" s="583">
        <v>-0.67200000000000004</v>
      </c>
      <c r="R27" s="583">
        <v>-0.35799999999999998</v>
      </c>
      <c r="S27" s="583">
        <v>-0.60199999999999998</v>
      </c>
      <c r="T27" s="205">
        <f t="shared" si="1"/>
        <v>-5.1740000000000004</v>
      </c>
      <c r="V27" s="583">
        <v>-0.60199999999999998</v>
      </c>
      <c r="W27" s="205">
        <f t="shared" si="2"/>
        <v>-4.5550000000000006</v>
      </c>
    </row>
    <row r="28" spans="2:27" ht="15" customHeight="1" x14ac:dyDescent="0.25">
      <c r="B28" s="542" t="s">
        <v>580</v>
      </c>
      <c r="C28" s="583">
        <v>0.27100000000000002</v>
      </c>
      <c r="D28" s="583">
        <v>0.377</v>
      </c>
      <c r="E28" s="583">
        <v>0.151</v>
      </c>
      <c r="F28" s="583">
        <v>0.151</v>
      </c>
      <c r="G28" s="583">
        <v>0.27100000000000002</v>
      </c>
      <c r="H28" s="205">
        <f t="shared" si="0"/>
        <v>1.2210000000000001</v>
      </c>
      <c r="J28" s="583">
        <v>-0.46300000000000002</v>
      </c>
      <c r="K28" s="583">
        <v>-0.46300000000000002</v>
      </c>
      <c r="L28" s="583">
        <v>-0.6</v>
      </c>
      <c r="M28" s="583">
        <v>-0.56999999999999995</v>
      </c>
      <c r="N28" s="583">
        <v>-0.443</v>
      </c>
      <c r="O28" s="583">
        <v>-0.432</v>
      </c>
      <c r="P28" s="583">
        <v>-0.55900000000000005</v>
      </c>
      <c r="Q28" s="583">
        <v>-0.67200000000000004</v>
      </c>
      <c r="R28" s="583">
        <v>-0.35699999999999998</v>
      </c>
      <c r="S28" s="583">
        <v>-0.6</v>
      </c>
      <c r="T28" s="205">
        <f t="shared" si="1"/>
        <v>-5.1589999999999998</v>
      </c>
      <c r="V28" s="583">
        <v>-0.6</v>
      </c>
      <c r="W28" s="205">
        <f t="shared" si="2"/>
        <v>-4.5379999999999994</v>
      </c>
    </row>
    <row r="29" spans="2:27" ht="15" customHeight="1" x14ac:dyDescent="0.25">
      <c r="B29" s="542" t="s">
        <v>581</v>
      </c>
      <c r="C29" s="583">
        <v>0.27100000000000002</v>
      </c>
      <c r="D29" s="583">
        <v>0.377</v>
      </c>
      <c r="E29" s="583">
        <v>0.151</v>
      </c>
      <c r="F29" s="583">
        <v>0.151</v>
      </c>
      <c r="G29" s="583">
        <v>0.27100000000000002</v>
      </c>
      <c r="H29" s="205">
        <f t="shared" si="0"/>
        <v>1.2210000000000001</v>
      </c>
      <c r="J29" s="583">
        <v>-0.46100000000000002</v>
      </c>
      <c r="K29" s="583">
        <v>-0.46100000000000002</v>
      </c>
      <c r="L29" s="583">
        <v>-0.59799999999999998</v>
      </c>
      <c r="M29" s="583">
        <v>-0.56999999999999995</v>
      </c>
      <c r="N29" s="583">
        <v>-0.442</v>
      </c>
      <c r="O29" s="583">
        <v>-0.42899999999999999</v>
      </c>
      <c r="P29" s="583">
        <v>-0.55900000000000005</v>
      </c>
      <c r="Q29" s="583">
        <v>-0.67200000000000004</v>
      </c>
      <c r="R29" s="583">
        <v>-0.35599999999999998</v>
      </c>
      <c r="S29" s="583">
        <v>-0.59799999999999998</v>
      </c>
      <c r="T29" s="205">
        <f t="shared" si="1"/>
        <v>-5.1459999999999999</v>
      </c>
      <c r="V29" s="583">
        <v>-0.59799999999999998</v>
      </c>
      <c r="W29" s="205">
        <f t="shared" si="2"/>
        <v>-4.5229999999999997</v>
      </c>
      <c r="Z29" s="568"/>
      <c r="AA29" s="568"/>
    </row>
    <row r="30" spans="2:27" ht="15" customHeight="1" x14ac:dyDescent="0.25">
      <c r="B30" s="542" t="s">
        <v>582</v>
      </c>
      <c r="C30" s="583">
        <v>0.27100000000000002</v>
      </c>
      <c r="D30" s="583">
        <v>0.377</v>
      </c>
      <c r="E30" s="583">
        <v>0.151</v>
      </c>
      <c r="F30" s="583">
        <v>0.151</v>
      </c>
      <c r="G30" s="583">
        <v>0.27100000000000002</v>
      </c>
      <c r="H30" s="205">
        <f t="shared" si="0"/>
        <v>1.2210000000000001</v>
      </c>
      <c r="J30" s="583">
        <v>-0.45800000000000002</v>
      </c>
      <c r="K30" s="583">
        <v>-0.45800000000000002</v>
      </c>
      <c r="L30" s="583">
        <v>-0.59499999999999997</v>
      </c>
      <c r="M30" s="583">
        <v>-0.56999999999999995</v>
      </c>
      <c r="N30" s="583">
        <v>-0.441</v>
      </c>
      <c r="O30" s="583">
        <v>-0.42599999999999999</v>
      </c>
      <c r="P30" s="583">
        <v>-0.55900000000000005</v>
      </c>
      <c r="Q30" s="583">
        <v>-0.67200000000000004</v>
      </c>
      <c r="R30" s="583">
        <v>-0.35499999999999998</v>
      </c>
      <c r="S30" s="583">
        <v>-0.59499999999999997</v>
      </c>
      <c r="T30" s="205">
        <f t="shared" si="1"/>
        <v>-5.1290000000000004</v>
      </c>
      <c r="V30" s="583">
        <v>-0.59499999999999997</v>
      </c>
      <c r="W30" s="205">
        <f t="shared" si="2"/>
        <v>-4.5030000000000001</v>
      </c>
    </row>
    <row r="31" spans="2:27" ht="15" customHeight="1" x14ac:dyDescent="0.25">
      <c r="B31" s="542" t="s">
        <v>583</v>
      </c>
      <c r="C31" s="583">
        <v>0.27100000000000002</v>
      </c>
      <c r="D31" s="583">
        <v>0.377</v>
      </c>
      <c r="E31" s="583">
        <v>0.151</v>
      </c>
      <c r="F31" s="583">
        <v>0.151</v>
      </c>
      <c r="G31" s="583">
        <v>0.27100000000000002</v>
      </c>
      <c r="H31" s="205">
        <f t="shared" si="0"/>
        <v>1.2210000000000001</v>
      </c>
      <c r="J31" s="583">
        <v>-0.45600000000000002</v>
      </c>
      <c r="K31" s="583">
        <v>-0.45600000000000002</v>
      </c>
      <c r="L31" s="583">
        <v>-0.59299999999999997</v>
      </c>
      <c r="M31" s="583">
        <v>-0.57599999999999996</v>
      </c>
      <c r="N31" s="583">
        <v>-0.44</v>
      </c>
      <c r="O31" s="583">
        <v>-0.42299999999999999</v>
      </c>
      <c r="P31" s="583">
        <v>-0.55900000000000005</v>
      </c>
      <c r="Q31" s="583">
        <v>-0.67200000000000004</v>
      </c>
      <c r="R31" s="583">
        <v>-0.35399999999999998</v>
      </c>
      <c r="S31" s="583">
        <v>-0.59299999999999997</v>
      </c>
      <c r="T31" s="205">
        <f t="shared" si="1"/>
        <v>-5.1219999999999999</v>
      </c>
      <c r="V31" s="583">
        <v>-0.59299999999999997</v>
      </c>
      <c r="W31" s="205">
        <f t="shared" si="2"/>
        <v>-4.4939999999999998</v>
      </c>
    </row>
    <row r="32" spans="2:27" ht="15" customHeight="1" x14ac:dyDescent="0.25">
      <c r="B32" s="542" t="s">
        <v>585</v>
      </c>
      <c r="C32" s="583">
        <v>0.27100000000000002</v>
      </c>
      <c r="D32" s="583">
        <v>0.377</v>
      </c>
      <c r="E32" s="583">
        <v>0.151</v>
      </c>
      <c r="F32" s="583">
        <v>0.151</v>
      </c>
      <c r="G32" s="583">
        <v>0.27100000000000002</v>
      </c>
      <c r="H32" s="205">
        <f t="shared" si="0"/>
        <v>1.2210000000000001</v>
      </c>
      <c r="J32" s="583">
        <v>-0.44</v>
      </c>
      <c r="K32" s="583">
        <v>-0.44</v>
      </c>
      <c r="L32" s="583">
        <v>-0.57899999999999996</v>
      </c>
      <c r="M32" s="583">
        <v>-0.57599999999999996</v>
      </c>
      <c r="N32" s="583">
        <v>-0.442</v>
      </c>
      <c r="O32" s="583">
        <v>-0.40799999999999997</v>
      </c>
      <c r="P32" s="583">
        <v>-0.55900000000000005</v>
      </c>
      <c r="Q32" s="583">
        <v>-0.67200000000000004</v>
      </c>
      <c r="R32" s="583">
        <v>-0.34399999999999997</v>
      </c>
      <c r="S32" s="583">
        <v>-0.57899999999999996</v>
      </c>
      <c r="T32" s="205">
        <f t="shared" si="1"/>
        <v>-5.0390000000000006</v>
      </c>
      <c r="V32" s="583">
        <v>-0.57899999999999996</v>
      </c>
      <c r="W32" s="205">
        <f t="shared" si="2"/>
        <v>-4.3970000000000002</v>
      </c>
    </row>
    <row r="33" spans="2:23" ht="15" customHeight="1" x14ac:dyDescent="0.25">
      <c r="B33" s="542" t="s">
        <v>586</v>
      </c>
      <c r="C33" s="583">
        <v>0.27100000000000002</v>
      </c>
      <c r="D33" s="583">
        <v>0.377</v>
      </c>
      <c r="E33" s="583">
        <v>0.151</v>
      </c>
      <c r="F33" s="583">
        <v>0.151</v>
      </c>
      <c r="G33" s="583">
        <v>0.27100000000000002</v>
      </c>
      <c r="H33" s="205">
        <f t="shared" si="0"/>
        <v>1.2210000000000001</v>
      </c>
      <c r="J33" s="583">
        <v>-0.41199999999999998</v>
      </c>
      <c r="K33" s="583">
        <v>-0.41199999999999998</v>
      </c>
      <c r="L33" s="583">
        <v>-0.55200000000000005</v>
      </c>
      <c r="M33" s="583">
        <v>-0.57599999999999996</v>
      </c>
      <c r="N33" s="583">
        <v>-0.443</v>
      </c>
      <c r="O33" s="583">
        <v>-0.39500000000000002</v>
      </c>
      <c r="P33" s="583">
        <v>-0.55900000000000005</v>
      </c>
      <c r="Q33" s="583">
        <v>-0.67200000000000004</v>
      </c>
      <c r="R33" s="583">
        <v>-0.32600000000000001</v>
      </c>
      <c r="S33" s="583">
        <v>-0.55200000000000005</v>
      </c>
      <c r="T33" s="205">
        <f t="shared" si="1"/>
        <v>-4.8989999999999991</v>
      </c>
      <c r="V33" s="583">
        <v>-0.55200000000000005</v>
      </c>
      <c r="W33" s="205">
        <f t="shared" si="2"/>
        <v>-4.2299999999999986</v>
      </c>
    </row>
    <row r="34" spans="2:23" ht="15" customHeight="1" x14ac:dyDescent="0.25">
      <c r="B34" s="542" t="s">
        <v>587</v>
      </c>
      <c r="C34" s="583">
        <v>0.27100000000000002</v>
      </c>
      <c r="D34" s="583">
        <v>0.377</v>
      </c>
      <c r="E34" s="583">
        <v>0.151</v>
      </c>
      <c r="F34" s="583">
        <v>0.151</v>
      </c>
      <c r="G34" s="583">
        <v>0.27100000000000002</v>
      </c>
      <c r="H34" s="205">
        <f t="shared" si="0"/>
        <v>1.2210000000000001</v>
      </c>
      <c r="J34" s="583">
        <v>-0.38700000000000001</v>
      </c>
      <c r="K34" s="583">
        <v>-0.38700000000000001</v>
      </c>
      <c r="L34" s="583">
        <v>-0.52400000000000002</v>
      </c>
      <c r="M34" s="583">
        <v>-0.57599999999999996</v>
      </c>
      <c r="N34" s="583">
        <v>-0.443</v>
      </c>
      <c r="O34" s="583">
        <v>-0.38700000000000001</v>
      </c>
      <c r="P34" s="583">
        <v>-0.55900000000000005</v>
      </c>
      <c r="Q34" s="583">
        <v>-0.67200000000000004</v>
      </c>
      <c r="R34" s="583">
        <v>-0.313</v>
      </c>
      <c r="S34" s="583">
        <v>-0.52400000000000002</v>
      </c>
      <c r="T34" s="205">
        <f t="shared" si="1"/>
        <v>-4.7720000000000002</v>
      </c>
      <c r="V34" s="583">
        <v>-0.52400000000000002</v>
      </c>
      <c r="W34" s="205">
        <f t="shared" si="2"/>
        <v>-4.0750000000000002</v>
      </c>
    </row>
    <row r="35" spans="2:23" ht="15" customHeight="1" x14ac:dyDescent="0.25">
      <c r="B35" s="542" t="s">
        <v>588</v>
      </c>
      <c r="C35" s="583">
        <v>0.27100000000000002</v>
      </c>
      <c r="D35" s="583">
        <v>0.377</v>
      </c>
      <c r="E35" s="583">
        <v>0.151</v>
      </c>
      <c r="F35" s="583">
        <v>0.151</v>
      </c>
      <c r="G35" s="583">
        <v>0.27100000000000002</v>
      </c>
      <c r="H35" s="205">
        <f t="shared" si="0"/>
        <v>1.2210000000000001</v>
      </c>
      <c r="J35" s="583">
        <v>-0.36399999999999999</v>
      </c>
      <c r="K35" s="583">
        <v>-0.36399999999999999</v>
      </c>
      <c r="L35" s="583">
        <v>-0.501</v>
      </c>
      <c r="M35" s="583">
        <v>-0.57599999999999996</v>
      </c>
      <c r="N35" s="583">
        <v>-0.443</v>
      </c>
      <c r="O35" s="583">
        <v>-0.38700000000000001</v>
      </c>
      <c r="P35" s="583">
        <v>-0.55900000000000005</v>
      </c>
      <c r="Q35" s="583">
        <v>-0.67200000000000004</v>
      </c>
      <c r="R35" s="583">
        <v>-0.313</v>
      </c>
      <c r="S35" s="583">
        <v>-0.501</v>
      </c>
      <c r="T35" s="205">
        <f t="shared" si="1"/>
        <v>-4.6800000000000006</v>
      </c>
      <c r="V35" s="583">
        <v>-0.501</v>
      </c>
      <c r="W35" s="205">
        <f t="shared" si="2"/>
        <v>-3.9600000000000004</v>
      </c>
    </row>
    <row r="36" spans="2:23" ht="15" customHeight="1" x14ac:dyDescent="0.25">
      <c r="B36" s="542" t="s">
        <v>589</v>
      </c>
      <c r="C36" s="583">
        <v>0.27100000000000002</v>
      </c>
      <c r="D36" s="583">
        <v>0.377</v>
      </c>
      <c r="E36" s="583">
        <v>0.151</v>
      </c>
      <c r="F36" s="583">
        <v>0.151</v>
      </c>
      <c r="G36" s="583">
        <v>0.27100000000000002</v>
      </c>
      <c r="H36" s="205">
        <f t="shared" si="0"/>
        <v>1.2210000000000001</v>
      </c>
      <c r="J36" s="583">
        <v>-0.34699999999999998</v>
      </c>
      <c r="K36" s="583">
        <v>-0.34699999999999998</v>
      </c>
      <c r="L36" s="583">
        <v>-0.495</v>
      </c>
      <c r="M36" s="583">
        <v>-0.57599999999999996</v>
      </c>
      <c r="N36" s="583">
        <v>-0.443</v>
      </c>
      <c r="O36" s="583">
        <v>-0.38700000000000001</v>
      </c>
      <c r="P36" s="583">
        <v>-0.55900000000000005</v>
      </c>
      <c r="Q36" s="583">
        <v>-0.67200000000000004</v>
      </c>
      <c r="R36" s="583">
        <v>-0.313</v>
      </c>
      <c r="S36" s="583">
        <v>-0.495</v>
      </c>
      <c r="T36" s="205">
        <f t="shared" si="1"/>
        <v>-4.6340000000000003</v>
      </c>
      <c r="V36" s="583">
        <v>-0.495</v>
      </c>
      <c r="W36" s="205">
        <f t="shared" si="2"/>
        <v>-3.9080000000000004</v>
      </c>
    </row>
    <row r="37" spans="2:23" ht="15" customHeight="1" x14ac:dyDescent="0.25">
      <c r="B37" s="542" t="s">
        <v>590</v>
      </c>
      <c r="C37" s="583">
        <v>0.27100000000000002</v>
      </c>
      <c r="D37" s="583">
        <v>0.377</v>
      </c>
      <c r="E37" s="583">
        <v>0.151</v>
      </c>
      <c r="F37" s="583">
        <v>0.151</v>
      </c>
      <c r="G37" s="583">
        <v>0.27100000000000002</v>
      </c>
      <c r="H37" s="205">
        <f t="shared" si="0"/>
        <v>1.2210000000000001</v>
      </c>
      <c r="J37" s="583">
        <v>-0.33500000000000002</v>
      </c>
      <c r="K37" s="583">
        <v>-0.33500000000000002</v>
      </c>
      <c r="L37" s="583">
        <v>-0.48899999999999999</v>
      </c>
      <c r="M37" s="583">
        <v>-0.57599999999999996</v>
      </c>
      <c r="N37" s="583">
        <v>-0.443</v>
      </c>
      <c r="O37" s="583">
        <v>-0.38700000000000001</v>
      </c>
      <c r="P37" s="583">
        <v>-0.55900000000000005</v>
      </c>
      <c r="Q37" s="583">
        <v>-0.67200000000000004</v>
      </c>
      <c r="R37" s="583">
        <v>-0.313</v>
      </c>
      <c r="S37" s="583">
        <v>-0.48899999999999999</v>
      </c>
      <c r="T37" s="205">
        <f t="shared" si="1"/>
        <v>-4.5979999999999999</v>
      </c>
      <c r="V37" s="583">
        <v>-0.48899999999999999</v>
      </c>
      <c r="W37" s="205">
        <f t="shared" si="2"/>
        <v>-3.8659999999999997</v>
      </c>
    </row>
    <row r="38" spans="2:23" ht="15" customHeight="1" x14ac:dyDescent="0.25">
      <c r="B38" s="542" t="s">
        <v>591</v>
      </c>
      <c r="C38" s="583">
        <v>0.27100000000000002</v>
      </c>
      <c r="D38" s="583">
        <v>0.377</v>
      </c>
      <c r="E38" s="583">
        <v>0.151</v>
      </c>
      <c r="F38" s="583">
        <v>0.151</v>
      </c>
      <c r="G38" s="583">
        <v>0.27100000000000002</v>
      </c>
      <c r="H38" s="205">
        <f t="shared" si="0"/>
        <v>1.2210000000000001</v>
      </c>
      <c r="J38" s="583">
        <v>-0.32400000000000001</v>
      </c>
      <c r="K38" s="583">
        <v>-0.32400000000000001</v>
      </c>
      <c r="L38" s="583">
        <v>-0.48399999999999999</v>
      </c>
      <c r="M38" s="583">
        <v>-0.57599999999999996</v>
      </c>
      <c r="N38" s="583">
        <v>-0.443</v>
      </c>
      <c r="O38" s="583">
        <v>-0.38700000000000001</v>
      </c>
      <c r="P38" s="583">
        <v>-0.55900000000000005</v>
      </c>
      <c r="Q38" s="583">
        <v>-0.67200000000000004</v>
      </c>
      <c r="R38" s="583">
        <v>-0.313</v>
      </c>
      <c r="S38" s="583">
        <v>-0.48399999999999999</v>
      </c>
      <c r="T38" s="205">
        <f t="shared" si="1"/>
        <v>-4.5660000000000007</v>
      </c>
      <c r="V38" s="583">
        <v>-0.48399999999999999</v>
      </c>
      <c r="W38" s="205">
        <f t="shared" si="2"/>
        <v>-3.8290000000000006</v>
      </c>
    </row>
    <row r="39" spans="2:23" ht="15" customHeight="1" x14ac:dyDescent="0.25">
      <c r="B39" s="542" t="s">
        <v>592</v>
      </c>
      <c r="C39" s="583">
        <v>0.27100000000000002</v>
      </c>
      <c r="D39" s="583">
        <v>0.377</v>
      </c>
      <c r="E39" s="583">
        <v>0.151</v>
      </c>
      <c r="F39" s="583">
        <v>0.151</v>
      </c>
      <c r="G39" s="583">
        <v>0.27100000000000002</v>
      </c>
      <c r="H39" s="205">
        <f t="shared" si="0"/>
        <v>1.2210000000000001</v>
      </c>
      <c r="J39" s="583">
        <v>-0.313</v>
      </c>
      <c r="K39" s="583">
        <v>-0.313</v>
      </c>
      <c r="L39" s="583">
        <v>-0.48</v>
      </c>
      <c r="M39" s="583">
        <v>-0.57599999999999996</v>
      </c>
      <c r="N39" s="583">
        <v>-0.443</v>
      </c>
      <c r="O39" s="583">
        <v>-0.38700000000000001</v>
      </c>
      <c r="P39" s="583">
        <v>-0.55900000000000005</v>
      </c>
      <c r="Q39" s="583">
        <v>-0.67200000000000004</v>
      </c>
      <c r="R39" s="583">
        <v>-0.313</v>
      </c>
      <c r="S39" s="583">
        <v>-0.48</v>
      </c>
      <c r="T39" s="205">
        <f t="shared" si="1"/>
        <v>-4.5359999999999996</v>
      </c>
      <c r="V39" s="583">
        <v>-0.48</v>
      </c>
      <c r="W39" s="205">
        <f t="shared" si="2"/>
        <v>-3.7949999999999995</v>
      </c>
    </row>
    <row r="40" spans="2:23" ht="15" customHeight="1" x14ac:dyDescent="0.25">
      <c r="B40" s="542" t="s">
        <v>593</v>
      </c>
      <c r="C40" s="583">
        <v>0.27100000000000002</v>
      </c>
      <c r="D40" s="583">
        <v>0.377</v>
      </c>
      <c r="E40" s="583">
        <v>0.151</v>
      </c>
      <c r="F40" s="583">
        <v>0.151</v>
      </c>
      <c r="G40" s="583">
        <v>0.27100000000000002</v>
      </c>
      <c r="H40" s="205">
        <f t="shared" si="0"/>
        <v>1.2210000000000001</v>
      </c>
      <c r="J40" s="583">
        <v>-0.313</v>
      </c>
      <c r="K40" s="583">
        <v>-0.313</v>
      </c>
      <c r="L40" s="583">
        <v>-0.48</v>
      </c>
      <c r="M40" s="583">
        <v>-0.57599999999999996</v>
      </c>
      <c r="N40" s="583">
        <v>-0.443</v>
      </c>
      <c r="O40" s="583">
        <v>-0.38700000000000001</v>
      </c>
      <c r="P40" s="583">
        <v>-0.55900000000000005</v>
      </c>
      <c r="Q40" s="583">
        <v>-0.67200000000000004</v>
      </c>
      <c r="R40" s="583">
        <v>-0.313</v>
      </c>
      <c r="S40" s="583">
        <v>-0.48</v>
      </c>
      <c r="T40" s="205">
        <f t="shared" si="1"/>
        <v>-4.5359999999999996</v>
      </c>
      <c r="V40" s="583">
        <v>-0.48</v>
      </c>
      <c r="W40" s="205">
        <f t="shared" si="2"/>
        <v>-3.7949999999999995</v>
      </c>
    </row>
    <row r="41" spans="2:23" ht="15" customHeight="1" x14ac:dyDescent="0.25">
      <c r="B41" s="542" t="s">
        <v>584</v>
      </c>
      <c r="C41" s="583">
        <v>0.27100000000000002</v>
      </c>
      <c r="D41" s="583">
        <v>0.377</v>
      </c>
      <c r="E41" s="583">
        <v>0.151</v>
      </c>
      <c r="F41" s="583">
        <v>0.151</v>
      </c>
      <c r="G41" s="583">
        <v>0.27100000000000002</v>
      </c>
      <c r="H41" s="205">
        <f t="shared" si="0"/>
        <v>1.2210000000000001</v>
      </c>
      <c r="J41" s="583">
        <v>-0.313</v>
      </c>
      <c r="K41" s="583">
        <v>-0.313</v>
      </c>
      <c r="L41" s="583">
        <v>-0.48</v>
      </c>
      <c r="M41" s="583">
        <v>-0.57599999999999996</v>
      </c>
      <c r="N41" s="583">
        <v>-0.443</v>
      </c>
      <c r="O41" s="583">
        <v>-0.38700000000000001</v>
      </c>
      <c r="P41" s="583">
        <v>-0.55900000000000005</v>
      </c>
      <c r="Q41" s="583">
        <v>-0.67200000000000004</v>
      </c>
      <c r="R41" s="583">
        <v>-0.313</v>
      </c>
      <c r="S41" s="583">
        <v>-0.48</v>
      </c>
      <c r="T41" s="205">
        <f t="shared" si="1"/>
        <v>-4.5359999999999996</v>
      </c>
      <c r="V41" s="583">
        <v>-0.48</v>
      </c>
      <c r="W41" s="205">
        <f t="shared" si="2"/>
        <v>-3.7949999999999995</v>
      </c>
    </row>
    <row r="42" spans="2:23" ht="15" hidden="1" customHeight="1" x14ac:dyDescent="0.25">
      <c r="B42" s="104" t="str">
        <f>Energy!B42</f>
        <v>Total Delta</v>
      </c>
      <c r="C42" s="429">
        <f>SUM(C7:C41)</f>
        <v>8.5520000000000014</v>
      </c>
      <c r="D42" s="428">
        <f>SUM(D7:D41)</f>
        <v>12.181000000000006</v>
      </c>
      <c r="E42" s="428">
        <f>SUM(E7:E41)</f>
        <v>5.2819999999999965</v>
      </c>
      <c r="F42" s="428">
        <f>SUM(F7:F41)</f>
        <v>5.2819999999999965</v>
      </c>
      <c r="G42" s="428">
        <f>SUM(G7:G41)</f>
        <v>8.5520000000000014</v>
      </c>
      <c r="H42" s="427">
        <f t="shared" si="0"/>
        <v>39.849000000000004</v>
      </c>
      <c r="J42" s="429">
        <f t="shared" ref="J42:S42" si="3">SUM(J7:J41)</f>
        <v>-15.692</v>
      </c>
      <c r="K42" s="428">
        <f t="shared" si="3"/>
        <v>-15.692</v>
      </c>
      <c r="L42" s="428">
        <f t="shared" si="3"/>
        <v>-20.563000000000006</v>
      </c>
      <c r="M42" s="428">
        <f t="shared" si="3"/>
        <v>-20.04000000000001</v>
      </c>
      <c r="N42" s="428">
        <f t="shared" si="3"/>
        <v>-15.491999999999999</v>
      </c>
      <c r="O42" s="428">
        <f t="shared" si="3"/>
        <v>-15.187000000000005</v>
      </c>
      <c r="P42" s="428">
        <f t="shared" si="3"/>
        <v>-19.409999999999997</v>
      </c>
      <c r="Q42" s="428">
        <f t="shared" si="3"/>
        <v>-23.52000000000001</v>
      </c>
      <c r="R42" s="428">
        <f t="shared" si="3"/>
        <v>-12.290000000000004</v>
      </c>
      <c r="S42" s="428">
        <f t="shared" si="3"/>
        <v>-20.563000000000006</v>
      </c>
      <c r="T42" s="427">
        <f t="shared" si="1"/>
        <v>-178.44900000000004</v>
      </c>
      <c r="V42" s="429">
        <f>SUM(V7:V41)</f>
        <v>-20.563000000000006</v>
      </c>
      <c r="W42" s="427">
        <f t="shared" si="2"/>
        <v>-159.16300000000004</v>
      </c>
    </row>
    <row r="43" spans="2:23" ht="15" hidden="1" customHeight="1" x14ac:dyDescent="0.25"/>
    <row r="44" spans="2:23" ht="21" hidden="1" customHeight="1" x14ac:dyDescent="0.35">
      <c r="B44" s="14" t="str">
        <f>Energy!B44</f>
        <v>Gamma ($MM / +1%)</v>
      </c>
    </row>
    <row r="45" spans="2:23" s="16" customFormat="1" ht="15" hidden="1" customHeight="1" x14ac:dyDescent="0.25">
      <c r="B45" s="105" t="str">
        <f>Energy!B45</f>
        <v>Total Gamma</v>
      </c>
      <c r="C45" s="414"/>
      <c r="D45" s="414"/>
      <c r="E45" s="414"/>
      <c r="F45" s="414"/>
      <c r="G45" s="414"/>
      <c r="H45" s="426">
        <f>SUM(C45:G45)</f>
        <v>0</v>
      </c>
      <c r="I45" s="91"/>
      <c r="J45" s="414"/>
      <c r="K45" s="414"/>
      <c r="L45" s="414"/>
      <c r="M45" s="414"/>
      <c r="N45" s="414"/>
      <c r="O45" s="414"/>
      <c r="P45" s="414"/>
      <c r="Q45" s="414"/>
      <c r="R45" s="414"/>
      <c r="S45" s="414"/>
      <c r="T45" s="426">
        <f>SUM(J45:S45)</f>
        <v>0</v>
      </c>
      <c r="V45" s="414"/>
      <c r="W45" s="426">
        <f>H45+T45+V45</f>
        <v>0</v>
      </c>
    </row>
    <row r="46" spans="2:23" s="16" customFormat="1" ht="15" customHeight="1" x14ac:dyDescent="0.25">
      <c r="B46" s="17"/>
      <c r="C46" s="91"/>
      <c r="H46" s="91"/>
      <c r="I46" s="91"/>
      <c r="T46" s="91"/>
      <c r="W46" s="91"/>
    </row>
    <row r="47" spans="2:23" s="16" customFormat="1" ht="21" customHeight="1" x14ac:dyDescent="0.35">
      <c r="B47" s="18" t="s">
        <v>748</v>
      </c>
      <c r="C47" s="91"/>
      <c r="H47" s="91"/>
      <c r="I47" s="91"/>
      <c r="T47" s="91"/>
      <c r="W47" s="91"/>
    </row>
    <row r="48" spans="2:23" s="16" customFormat="1" ht="15" customHeight="1" x14ac:dyDescent="0.25">
      <c r="B48" s="105" t="str">
        <f>Energy!B48</f>
        <v>Total Vega</v>
      </c>
      <c r="C48" s="584">
        <v>20</v>
      </c>
      <c r="D48" s="584">
        <v>25</v>
      </c>
      <c r="E48" s="584">
        <v>20</v>
      </c>
      <c r="F48" s="584">
        <v>15</v>
      </c>
      <c r="G48" s="584">
        <v>20</v>
      </c>
      <c r="H48" s="426">
        <f>SUM(C48:G48)</f>
        <v>100</v>
      </c>
      <c r="I48" s="91"/>
      <c r="J48" s="584">
        <v>8</v>
      </c>
      <c r="K48" s="584">
        <v>8</v>
      </c>
      <c r="L48" s="584">
        <v>34.799999999999997</v>
      </c>
      <c r="M48" s="584">
        <v>34.799999999999997</v>
      </c>
      <c r="N48" s="584">
        <v>19.100000000000001</v>
      </c>
      <c r="O48" s="584">
        <v>28.2</v>
      </c>
      <c r="P48" s="584">
        <v>16.7</v>
      </c>
      <c r="Q48" s="584">
        <v>58.6</v>
      </c>
      <c r="R48" s="584">
        <v>13.3</v>
      </c>
      <c r="S48" s="584">
        <v>34.799999999999997</v>
      </c>
      <c r="T48" s="426">
        <f>SUM(J48:S48)</f>
        <v>256.29999999999995</v>
      </c>
      <c r="V48" s="584">
        <v>34.799999999999997</v>
      </c>
      <c r="W48" s="426">
        <f>H48+T48+V48</f>
        <v>391.09999999999997</v>
      </c>
    </row>
    <row r="50" spans="2:70" ht="21" x14ac:dyDescent="0.35">
      <c r="B50" s="18" t="s">
        <v>755</v>
      </c>
    </row>
    <row r="51" spans="2:70" s="533" customFormat="1" ht="15" customHeight="1" x14ac:dyDescent="0.25">
      <c r="B51" s="534" t="str">
        <f>Energy!B51</f>
        <v>Total Vega</v>
      </c>
      <c r="C51" s="583">
        <v>0.76600000000000001</v>
      </c>
      <c r="D51" s="583">
        <v>0.74</v>
      </c>
      <c r="E51" s="583">
        <v>1.02</v>
      </c>
      <c r="F51" s="583">
        <v>0.79</v>
      </c>
      <c r="G51" s="583">
        <v>0.76600000000000001</v>
      </c>
      <c r="H51" s="536">
        <f>SUM(C51:G51)</f>
        <v>4.0819999999999999</v>
      </c>
      <c r="I51" s="538"/>
      <c r="J51" s="583">
        <v>0.23300000000000001</v>
      </c>
      <c r="K51" s="583">
        <v>0.23300000000000001</v>
      </c>
      <c r="L51" s="583">
        <v>2.4369999999999998</v>
      </c>
      <c r="M51" s="583">
        <v>2.4369999999999998</v>
      </c>
      <c r="N51" s="583">
        <v>0.74299999999999999</v>
      </c>
      <c r="O51" s="583">
        <v>1.242</v>
      </c>
      <c r="P51" s="583">
        <v>0.69099999999999995</v>
      </c>
      <c r="Q51" s="583">
        <v>4.5990000000000002</v>
      </c>
      <c r="R51" s="583">
        <v>0.59899999999999998</v>
      </c>
      <c r="S51" s="583">
        <v>2.4369999999999998</v>
      </c>
      <c r="T51" s="536">
        <f>SUM(J51:S51)</f>
        <v>15.651</v>
      </c>
      <c r="V51" s="583">
        <v>2.4369999999999998</v>
      </c>
      <c r="W51" s="536">
        <f>H51+T51+V51</f>
        <v>22.17</v>
      </c>
    </row>
    <row r="52" spans="2:70" ht="15" customHeight="1" x14ac:dyDescent="0.25">
      <c r="B52" s="333"/>
      <c r="D52" s="334"/>
      <c r="E52" s="334"/>
      <c r="F52" s="334"/>
      <c r="G52" s="334"/>
      <c r="H52" s="334"/>
      <c r="J52" s="334"/>
      <c r="K52" s="334"/>
      <c r="L52" s="334"/>
      <c r="M52" s="334"/>
      <c r="N52" s="334"/>
      <c r="O52" s="334"/>
      <c r="P52" s="334"/>
      <c r="Q52" s="334"/>
      <c r="R52" s="334"/>
      <c r="S52" s="334"/>
      <c r="T52" s="334"/>
      <c r="U52" s="334"/>
      <c r="V52" s="334"/>
      <c r="W52" s="334"/>
      <c r="X52" s="334"/>
      <c r="Y52" s="334"/>
      <c r="Z52" s="334"/>
      <c r="AA52" s="334"/>
      <c r="AB52" s="334"/>
      <c r="AC52" s="334"/>
      <c r="AD52" s="334"/>
      <c r="AE52" s="334"/>
      <c r="AF52" s="334"/>
      <c r="AG52" s="334"/>
      <c r="AH52" s="334"/>
      <c r="AI52" s="334"/>
      <c r="AJ52" s="334"/>
      <c r="AK52" s="334"/>
      <c r="AL52" s="334"/>
      <c r="AM52" s="334"/>
      <c r="AN52" s="334"/>
      <c r="AO52" s="334"/>
      <c r="AP52" s="334"/>
      <c r="AQ52" s="334"/>
      <c r="AR52" s="334"/>
      <c r="AS52" s="334"/>
      <c r="AT52" s="334"/>
      <c r="AU52" s="334"/>
      <c r="AV52" s="334"/>
      <c r="AW52" s="334"/>
      <c r="AX52" s="334"/>
      <c r="AY52" s="334"/>
      <c r="AZ52" s="334"/>
      <c r="BA52" s="334"/>
      <c r="BB52" s="334"/>
      <c r="BC52" s="334"/>
      <c r="BQ52" s="334"/>
      <c r="BR52" s="334"/>
    </row>
  </sheetData>
  <sheetProtection formatCells="0" formatColumns="0" formatRows="0" insertRows="0"/>
  <mergeCells count="2">
    <mergeCell ref="C5:H5"/>
    <mergeCell ref="J5:T5"/>
  </mergeCells>
  <dataValidations count="1">
    <dataValidation type="custom" allowBlank="1" showErrorMessage="1" errorTitle="Data entry error:" error="Please enter a numeric value or leave blank!" sqref="J7:S41 J48:S48 V45 J45:S45 C7:G41 C51:G51 C45:G45 C48:G48 V51 V7:V41 J51:S51 V48">
      <formula1>OR(ISNUMBER(C7),ISBLANK(C7))</formula1>
    </dataValidation>
  </dataValidations>
  <pageMargins left="0.7" right="0.7" top="0.75" bottom="0.75" header="0.3" footer="0.3"/>
  <pageSetup scale="58" orientation="landscape" r:id="rId1"/>
  <headerFooter>
    <oddFooter>&amp;LPrinted: &amp;D&amp;R&amp;P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S51"/>
  <sheetViews>
    <sheetView showGridLines="0" zoomScale="80" zoomScaleNormal="80" workbookViewId="0">
      <pane xSplit="2" ySplit="6" topLeftCell="C7" activePane="bottomRight" state="frozen"/>
      <selection activeCell="C7" sqref="C7"/>
      <selection pane="topRight" activeCell="C7" sqref="C7"/>
      <selection pane="bottomLeft" activeCell="C7" sqref="C7"/>
      <selection pane="bottomRight" activeCell="C7" sqref="C7"/>
    </sheetView>
  </sheetViews>
  <sheetFormatPr defaultColWidth="9.140625" defaultRowHeight="15" customHeight="1" x14ac:dyDescent="0.25"/>
  <cols>
    <col min="1" max="1" width="1.5703125" style="333" customWidth="1"/>
    <col min="2" max="2" width="25.85546875" style="333" customWidth="1"/>
    <col min="3" max="3" width="10.85546875" style="334" customWidth="1"/>
    <col min="4" max="17" width="10.85546875" style="333" customWidth="1"/>
    <col min="18" max="18" width="17.85546875" style="333" customWidth="1"/>
    <col min="19" max="19" width="12.140625" style="333" hidden="1" customWidth="1"/>
    <col min="20" max="20" width="1.85546875" style="333" customWidth="1"/>
    <col min="21" max="16384" width="9.140625" style="333"/>
  </cols>
  <sheetData>
    <row r="1" spans="1:19" ht="15.75" customHeight="1" x14ac:dyDescent="0.25">
      <c r="A1" s="5" t="str">
        <f>TemplateName</f>
        <v>CCAR 2014 Market Shocks: Severely Adverse Scenario</v>
      </c>
      <c r="H1" s="330"/>
      <c r="I1" s="330"/>
      <c r="J1" s="11"/>
    </row>
    <row r="2" spans="1:19" ht="15.75" customHeight="1" x14ac:dyDescent="0.25">
      <c r="A2" s="20" t="s">
        <v>368</v>
      </c>
      <c r="H2" s="330"/>
      <c r="I2" s="330"/>
    </row>
    <row r="4" spans="1:19" ht="15" customHeight="1" x14ac:dyDescent="0.25">
      <c r="B4" s="13"/>
    </row>
    <row r="6" spans="1:19" s="23" customFormat="1" ht="49.5" customHeight="1" x14ac:dyDescent="0.35">
      <c r="B6" s="499" t="s">
        <v>749</v>
      </c>
      <c r="C6" s="252" t="s">
        <v>369</v>
      </c>
      <c r="D6" s="252" t="s">
        <v>370</v>
      </c>
      <c r="E6" s="252" t="s">
        <v>371</v>
      </c>
      <c r="F6" s="252" t="s">
        <v>372</v>
      </c>
      <c r="G6" s="252" t="s">
        <v>373</v>
      </c>
      <c r="H6" s="252" t="s">
        <v>374</v>
      </c>
      <c r="I6" s="252" t="s">
        <v>375</v>
      </c>
      <c r="J6" s="252" t="s">
        <v>376</v>
      </c>
      <c r="K6" s="252" t="s">
        <v>377</v>
      </c>
      <c r="L6" s="252" t="s">
        <v>378</v>
      </c>
      <c r="M6" s="252" t="s">
        <v>379</v>
      </c>
      <c r="N6" s="252" t="s">
        <v>380</v>
      </c>
      <c r="O6" s="252" t="s">
        <v>381</v>
      </c>
      <c r="P6" s="252" t="s">
        <v>382</v>
      </c>
      <c r="Q6" s="252" t="s">
        <v>383</v>
      </c>
      <c r="R6" s="252" t="s">
        <v>463</v>
      </c>
      <c r="S6" s="450" t="s">
        <v>197</v>
      </c>
    </row>
    <row r="7" spans="1:19" ht="15" customHeight="1" x14ac:dyDescent="0.25">
      <c r="B7" s="101" t="str">
        <f>Energy!B7</f>
        <v>Spot</v>
      </c>
      <c r="C7" s="577">
        <v>-0.17499999999999999</v>
      </c>
      <c r="D7" s="577">
        <v>-0.27700000000000002</v>
      </c>
      <c r="E7" s="577">
        <v>-0.3</v>
      </c>
      <c r="F7" s="577">
        <v>-0.36399999999999999</v>
      </c>
      <c r="G7" s="577">
        <v>-0.16</v>
      </c>
      <c r="H7" s="577">
        <v>-8.5000000000000006E-2</v>
      </c>
      <c r="I7" s="577">
        <v>-0.16</v>
      </c>
      <c r="J7" s="577">
        <v>-0.3</v>
      </c>
      <c r="K7" s="577">
        <v>-0.54700000000000004</v>
      </c>
      <c r="L7" s="577">
        <v>-0.42</v>
      </c>
      <c r="M7" s="577">
        <v>-0.39900000000000002</v>
      </c>
      <c r="N7" s="577">
        <v>-0.307</v>
      </c>
      <c r="O7" s="577">
        <v>-0.50800000000000001</v>
      </c>
      <c r="P7" s="577">
        <v>-9.5000000000000001E-2</v>
      </c>
      <c r="Q7" s="577">
        <v>-0.27200000000000002</v>
      </c>
      <c r="R7" s="577">
        <v>-0.3</v>
      </c>
      <c r="S7" s="205">
        <f t="shared" ref="S7:S42" si="0">SUM(C7:R7)</f>
        <v>-4.6689999999999996</v>
      </c>
    </row>
    <row r="8" spans="1:19" ht="15" customHeight="1" x14ac:dyDescent="0.25">
      <c r="B8" s="542" t="s">
        <v>560</v>
      </c>
      <c r="C8" s="577">
        <v>-0.17899999999999999</v>
      </c>
      <c r="D8" s="577">
        <v>-0.25700000000000001</v>
      </c>
      <c r="E8" s="577">
        <v>-0.438</v>
      </c>
      <c r="F8" s="577">
        <v>-0.313</v>
      </c>
      <c r="G8" s="577">
        <v>-0.16</v>
      </c>
      <c r="H8" s="577">
        <v>-0.152</v>
      </c>
      <c r="I8" s="577">
        <v>-0.159</v>
      </c>
      <c r="J8" s="577">
        <v>-0.3</v>
      </c>
      <c r="K8" s="577">
        <v>-0.52400000000000002</v>
      </c>
      <c r="L8" s="577">
        <v>-0.42</v>
      </c>
      <c r="M8" s="577">
        <v>-0.34100000000000003</v>
      </c>
      <c r="N8" s="577">
        <v>-0.29199999999999998</v>
      </c>
      <c r="O8" s="577">
        <v>-0.496</v>
      </c>
      <c r="P8" s="577">
        <v>-1.9E-2</v>
      </c>
      <c r="Q8" s="577">
        <v>-0.27600000000000002</v>
      </c>
      <c r="R8" s="577">
        <v>-0.438</v>
      </c>
      <c r="S8" s="205">
        <f t="shared" si="0"/>
        <v>-4.7640000000000002</v>
      </c>
    </row>
    <row r="9" spans="1:19" ht="15" customHeight="1" x14ac:dyDescent="0.25">
      <c r="B9" s="542" t="s">
        <v>561</v>
      </c>
      <c r="C9" s="577">
        <v>-0.16500000000000001</v>
      </c>
      <c r="D9" s="577">
        <v>-0.254</v>
      </c>
      <c r="E9" s="577">
        <v>-0.434</v>
      </c>
      <c r="F9" s="577">
        <v>-0.34699999999999998</v>
      </c>
      <c r="G9" s="577">
        <v>-0.16800000000000001</v>
      </c>
      <c r="H9" s="577">
        <v>-3.1E-2</v>
      </c>
      <c r="I9" s="577">
        <v>-0.17499999999999999</v>
      </c>
      <c r="J9" s="577">
        <v>-0.27300000000000002</v>
      </c>
      <c r="K9" s="577">
        <v>-0.52800000000000002</v>
      </c>
      <c r="L9" s="577">
        <v>-0.42799999999999999</v>
      </c>
      <c r="M9" s="577">
        <v>-0.39100000000000001</v>
      </c>
      <c r="N9" s="577">
        <v>-0.29199999999999998</v>
      </c>
      <c r="O9" s="577">
        <v>-0.49299999999999999</v>
      </c>
      <c r="P9" s="577">
        <v>-6.0999999999999999E-2</v>
      </c>
      <c r="Q9" s="577">
        <v>-0.27400000000000002</v>
      </c>
      <c r="R9" s="577">
        <v>-0.434</v>
      </c>
      <c r="S9" s="205">
        <f t="shared" si="0"/>
        <v>-4.7480000000000002</v>
      </c>
    </row>
    <row r="10" spans="1:19" ht="15" customHeight="1" x14ac:dyDescent="0.25">
      <c r="B10" s="542" t="s">
        <v>562</v>
      </c>
      <c r="C10" s="577">
        <v>-0.16300000000000001</v>
      </c>
      <c r="D10" s="577">
        <v>-0.25700000000000001</v>
      </c>
      <c r="E10" s="577">
        <v>-0.435</v>
      </c>
      <c r="F10" s="577">
        <v>-0.35599999999999998</v>
      </c>
      <c r="G10" s="577">
        <v>-0.19700000000000001</v>
      </c>
      <c r="H10" s="577">
        <v>0.14199999999999999</v>
      </c>
      <c r="I10" s="577">
        <v>-0.17599999999999999</v>
      </c>
      <c r="J10" s="577">
        <v>-0.20699999999999999</v>
      </c>
      <c r="K10" s="577">
        <v>-0.52900000000000003</v>
      </c>
      <c r="L10" s="577">
        <v>-0.435</v>
      </c>
      <c r="M10" s="577">
        <v>-0.29699999999999999</v>
      </c>
      <c r="N10" s="577">
        <v>-0.29199999999999998</v>
      </c>
      <c r="O10" s="577">
        <v>-0.49099999999999999</v>
      </c>
      <c r="P10" s="577">
        <v>-0.13400000000000001</v>
      </c>
      <c r="Q10" s="577">
        <v>-0.28100000000000003</v>
      </c>
      <c r="R10" s="577">
        <v>-0.435</v>
      </c>
      <c r="S10" s="205">
        <f t="shared" si="0"/>
        <v>-4.5429999999999993</v>
      </c>
    </row>
    <row r="11" spans="1:19" ht="15" customHeight="1" x14ac:dyDescent="0.25">
      <c r="B11" s="542" t="s">
        <v>563</v>
      </c>
      <c r="C11" s="577">
        <v>-0.158</v>
      </c>
      <c r="D11" s="577">
        <v>-0.26</v>
      </c>
      <c r="E11" s="577">
        <v>-0.434</v>
      </c>
      <c r="F11" s="577">
        <v>-0.36599999999999999</v>
      </c>
      <c r="G11" s="577">
        <v>-0.23699999999999999</v>
      </c>
      <c r="H11" s="577">
        <v>0.104</v>
      </c>
      <c r="I11" s="577">
        <v>-0.17399999999999999</v>
      </c>
      <c r="J11" s="577">
        <v>-0.22</v>
      </c>
      <c r="K11" s="577">
        <v>-0.53100000000000003</v>
      </c>
      <c r="L11" s="577">
        <v>-0.43099999999999999</v>
      </c>
      <c r="M11" s="577">
        <v>-0.36799999999999999</v>
      </c>
      <c r="N11" s="577">
        <v>-0.29199999999999998</v>
      </c>
      <c r="O11" s="577">
        <v>-0.48899999999999999</v>
      </c>
      <c r="P11" s="577">
        <v>-0.109</v>
      </c>
      <c r="Q11" s="577">
        <v>-0.27600000000000002</v>
      </c>
      <c r="R11" s="577">
        <v>-0.434</v>
      </c>
      <c r="S11" s="205">
        <f t="shared" si="0"/>
        <v>-4.6749999999999998</v>
      </c>
    </row>
    <row r="12" spans="1:19" ht="15" customHeight="1" x14ac:dyDescent="0.25">
      <c r="B12" s="542" t="s">
        <v>564</v>
      </c>
      <c r="C12" s="577">
        <v>-0.16600000000000001</v>
      </c>
      <c r="D12" s="577">
        <v>-0.252</v>
      </c>
      <c r="E12" s="577">
        <v>-0.42199999999999999</v>
      </c>
      <c r="F12" s="577">
        <v>-0.35899999999999999</v>
      </c>
      <c r="G12" s="577">
        <v>-0.25600000000000001</v>
      </c>
      <c r="H12" s="577">
        <v>-2.1000000000000001E-2</v>
      </c>
      <c r="I12" s="577">
        <v>-0.156</v>
      </c>
      <c r="J12" s="577">
        <v>-0.217</v>
      </c>
      <c r="K12" s="577">
        <v>-0.53</v>
      </c>
      <c r="L12" s="577">
        <v>-0.38500000000000001</v>
      </c>
      <c r="M12" s="577">
        <v>-0.35899999999999999</v>
      </c>
      <c r="N12" s="577">
        <v>-0.29199999999999998</v>
      </c>
      <c r="O12" s="577">
        <v>-0.49199999999999999</v>
      </c>
      <c r="P12" s="577">
        <v>-6.7000000000000004E-2</v>
      </c>
      <c r="Q12" s="577">
        <v>-0.26500000000000001</v>
      </c>
      <c r="R12" s="577">
        <v>-0.42199999999999999</v>
      </c>
      <c r="S12" s="205">
        <f t="shared" si="0"/>
        <v>-4.6609999999999996</v>
      </c>
    </row>
    <row r="13" spans="1:19" ht="15" customHeight="1" x14ac:dyDescent="0.25">
      <c r="B13" s="542" t="s">
        <v>565</v>
      </c>
      <c r="C13" s="577">
        <v>-0.17399999999999999</v>
      </c>
      <c r="D13" s="577">
        <v>-0.245</v>
      </c>
      <c r="E13" s="577">
        <v>-0.40799999999999997</v>
      </c>
      <c r="F13" s="577">
        <v>-0.33100000000000002</v>
      </c>
      <c r="G13" s="577">
        <v>-0.23400000000000001</v>
      </c>
      <c r="H13" s="577">
        <v>-0.13200000000000001</v>
      </c>
      <c r="I13" s="577">
        <v>-0.158</v>
      </c>
      <c r="J13" s="577">
        <v>-0.253</v>
      </c>
      <c r="K13" s="577">
        <v>-0.53</v>
      </c>
      <c r="L13" s="577">
        <v>-0.373</v>
      </c>
      <c r="M13" s="577">
        <v>-0.35899999999999999</v>
      </c>
      <c r="N13" s="577">
        <v>-0.29199999999999998</v>
      </c>
      <c r="O13" s="577">
        <v>-0.49199999999999999</v>
      </c>
      <c r="P13" s="577">
        <v>-9.8000000000000004E-2</v>
      </c>
      <c r="Q13" s="577">
        <v>-0.255</v>
      </c>
      <c r="R13" s="577">
        <v>-0.40799999999999997</v>
      </c>
      <c r="S13" s="205">
        <f t="shared" si="0"/>
        <v>-4.742</v>
      </c>
    </row>
    <row r="14" spans="1:19" ht="15" customHeight="1" x14ac:dyDescent="0.25">
      <c r="B14" s="542" t="s">
        <v>566</v>
      </c>
      <c r="C14" s="577">
        <v>-0.17899999999999999</v>
      </c>
      <c r="D14" s="577">
        <v>-0.24299999999999999</v>
      </c>
      <c r="E14" s="577">
        <v>-0.34399999999999997</v>
      </c>
      <c r="F14" s="577">
        <v>-0.33100000000000002</v>
      </c>
      <c r="G14" s="577">
        <v>-0.20599999999999999</v>
      </c>
      <c r="H14" s="577">
        <v>-0.26300000000000001</v>
      </c>
      <c r="I14" s="577">
        <v>-0.159</v>
      </c>
      <c r="J14" s="577">
        <v>-0.245</v>
      </c>
      <c r="K14" s="577">
        <v>-0.52800000000000002</v>
      </c>
      <c r="L14" s="577">
        <v>-0.373</v>
      </c>
      <c r="M14" s="577">
        <v>-0.35899999999999999</v>
      </c>
      <c r="N14" s="577">
        <v>-0.26</v>
      </c>
      <c r="O14" s="577">
        <v>-0.49299999999999999</v>
      </c>
      <c r="P14" s="577">
        <v>-0.126</v>
      </c>
      <c r="Q14" s="577">
        <v>-0.25900000000000001</v>
      </c>
      <c r="R14" s="577">
        <v>-0.34399999999999997</v>
      </c>
      <c r="S14" s="205">
        <f t="shared" si="0"/>
        <v>-4.7119999999999997</v>
      </c>
    </row>
    <row r="15" spans="1:19" ht="15" customHeight="1" x14ac:dyDescent="0.25">
      <c r="B15" s="542" t="s">
        <v>567</v>
      </c>
      <c r="C15" s="577">
        <v>-0.17899999999999999</v>
      </c>
      <c r="D15" s="577">
        <v>-0.245</v>
      </c>
      <c r="E15" s="577">
        <v>-0.27400000000000002</v>
      </c>
      <c r="F15" s="577">
        <v>-0.32500000000000001</v>
      </c>
      <c r="G15" s="577">
        <v>-0.20399999999999999</v>
      </c>
      <c r="H15" s="577">
        <v>-0.31</v>
      </c>
      <c r="I15" s="577">
        <v>-0.156</v>
      </c>
      <c r="J15" s="577">
        <v>-0.245</v>
      </c>
      <c r="K15" s="577">
        <v>-0.52300000000000002</v>
      </c>
      <c r="L15" s="577">
        <v>-0.373</v>
      </c>
      <c r="M15" s="577">
        <v>-0.35899999999999999</v>
      </c>
      <c r="N15" s="577">
        <v>-0.26</v>
      </c>
      <c r="O15" s="577">
        <v>-0.49</v>
      </c>
      <c r="P15" s="577">
        <v>-0.11600000000000001</v>
      </c>
      <c r="Q15" s="577">
        <v>-0.26</v>
      </c>
      <c r="R15" s="577">
        <v>-0.27400000000000002</v>
      </c>
      <c r="S15" s="205">
        <f t="shared" si="0"/>
        <v>-4.5929999999999991</v>
      </c>
    </row>
    <row r="16" spans="1:19" ht="15" customHeight="1" x14ac:dyDescent="0.25">
      <c r="B16" s="542" t="s">
        <v>568</v>
      </c>
      <c r="C16" s="577">
        <v>-0.17899999999999999</v>
      </c>
      <c r="D16" s="577">
        <v>-0.248</v>
      </c>
      <c r="E16" s="577">
        <v>-0.31</v>
      </c>
      <c r="F16" s="577">
        <v>-0.32100000000000001</v>
      </c>
      <c r="G16" s="577">
        <v>-0.22</v>
      </c>
      <c r="H16" s="577">
        <v>-0.27200000000000002</v>
      </c>
      <c r="I16" s="577">
        <v>-0.156</v>
      </c>
      <c r="J16" s="577">
        <v>-0.245</v>
      </c>
      <c r="K16" s="577">
        <v>-0.52300000000000002</v>
      </c>
      <c r="L16" s="577">
        <v>-0.373</v>
      </c>
      <c r="M16" s="577">
        <v>-0.35899999999999999</v>
      </c>
      <c r="N16" s="577">
        <v>-0.26</v>
      </c>
      <c r="O16" s="577">
        <v>-0.48699999999999999</v>
      </c>
      <c r="P16" s="577">
        <v>-9.7000000000000003E-2</v>
      </c>
      <c r="Q16" s="577">
        <v>-0.26800000000000002</v>
      </c>
      <c r="R16" s="577">
        <v>-0.31</v>
      </c>
      <c r="S16" s="205">
        <f t="shared" si="0"/>
        <v>-4.6280000000000001</v>
      </c>
    </row>
    <row r="17" spans="2:19" ht="15" customHeight="1" x14ac:dyDescent="0.25">
      <c r="B17" s="542" t="s">
        <v>569</v>
      </c>
      <c r="C17" s="577">
        <v>-0.17899999999999999</v>
      </c>
      <c r="D17" s="577">
        <v>-0.24199999999999999</v>
      </c>
      <c r="E17" s="577">
        <v>-0.307</v>
      </c>
      <c r="F17" s="577">
        <v>-0.317</v>
      </c>
      <c r="G17" s="577">
        <v>-0.22</v>
      </c>
      <c r="H17" s="577">
        <v>-0.23699999999999999</v>
      </c>
      <c r="I17" s="577">
        <v>-0.156</v>
      </c>
      <c r="J17" s="577">
        <v>-0.245</v>
      </c>
      <c r="K17" s="577">
        <v>-0.51900000000000002</v>
      </c>
      <c r="L17" s="577">
        <v>-0.373</v>
      </c>
      <c r="M17" s="577">
        <v>-0.35899999999999999</v>
      </c>
      <c r="N17" s="577">
        <v>-0.26</v>
      </c>
      <c r="O17" s="577">
        <v>-0.48099999999999998</v>
      </c>
      <c r="P17" s="577">
        <v>-0.112</v>
      </c>
      <c r="Q17" s="577">
        <v>-0.24199999999999999</v>
      </c>
      <c r="R17" s="577">
        <v>-0.307</v>
      </c>
      <c r="S17" s="205">
        <f t="shared" si="0"/>
        <v>-4.556</v>
      </c>
    </row>
    <row r="18" spans="2:19" ht="15" customHeight="1" x14ac:dyDescent="0.25">
      <c r="B18" s="542" t="s">
        <v>570</v>
      </c>
      <c r="C18" s="577">
        <v>-0.17899999999999999</v>
      </c>
      <c r="D18" s="577">
        <v>-0.23300000000000001</v>
      </c>
      <c r="E18" s="577">
        <v>-0.31</v>
      </c>
      <c r="F18" s="577">
        <v>-0.30299999999999999</v>
      </c>
      <c r="G18" s="577">
        <v>-0.22</v>
      </c>
      <c r="H18" s="577">
        <v>-0.17699999999999999</v>
      </c>
      <c r="I18" s="577">
        <v>-0.156</v>
      </c>
      <c r="J18" s="577">
        <v>-0.245</v>
      </c>
      <c r="K18" s="577">
        <v>-0.51400000000000001</v>
      </c>
      <c r="L18" s="577">
        <v>-0.373</v>
      </c>
      <c r="M18" s="577">
        <v>-0.35899999999999999</v>
      </c>
      <c r="N18" s="577">
        <v>-0.26</v>
      </c>
      <c r="O18" s="577">
        <v>-0.47599999999999998</v>
      </c>
      <c r="P18" s="577">
        <v>-0.13800000000000001</v>
      </c>
      <c r="Q18" s="577">
        <v>-0.24299999999999999</v>
      </c>
      <c r="R18" s="577">
        <v>-0.31</v>
      </c>
      <c r="S18" s="205">
        <f t="shared" si="0"/>
        <v>-4.4959999999999996</v>
      </c>
    </row>
    <row r="19" spans="2:19" ht="15" customHeight="1" x14ac:dyDescent="0.25">
      <c r="B19" s="542" t="s">
        <v>571</v>
      </c>
      <c r="C19" s="577">
        <v>-0.17899999999999999</v>
      </c>
      <c r="D19" s="577">
        <v>-0.23</v>
      </c>
      <c r="E19" s="577">
        <v>-0.31</v>
      </c>
      <c r="F19" s="577">
        <v>-0.30399999999999999</v>
      </c>
      <c r="G19" s="577">
        <v>-0.22</v>
      </c>
      <c r="H19" s="577">
        <v>-0.17100000000000001</v>
      </c>
      <c r="I19" s="577">
        <v>-0.156</v>
      </c>
      <c r="J19" s="577">
        <v>-0.245</v>
      </c>
      <c r="K19" s="577">
        <v>-0.51300000000000001</v>
      </c>
      <c r="L19" s="577">
        <v>-0.373</v>
      </c>
      <c r="M19" s="577">
        <v>-0.35899999999999999</v>
      </c>
      <c r="N19" s="577">
        <v>-0.26</v>
      </c>
      <c r="O19" s="577">
        <v>-0.46500000000000002</v>
      </c>
      <c r="P19" s="577">
        <v>-0.13800000000000001</v>
      </c>
      <c r="Q19" s="577">
        <v>-0.24299999999999999</v>
      </c>
      <c r="R19" s="577">
        <v>-0.31</v>
      </c>
      <c r="S19" s="205">
        <f t="shared" si="0"/>
        <v>-4.4759999999999991</v>
      </c>
    </row>
    <row r="20" spans="2:19" ht="15" customHeight="1" x14ac:dyDescent="0.25">
      <c r="B20" s="542" t="s">
        <v>572</v>
      </c>
      <c r="C20" s="577">
        <v>-0.17899999999999999</v>
      </c>
      <c r="D20" s="577">
        <v>-0.23100000000000001</v>
      </c>
      <c r="E20" s="577">
        <v>-0.26</v>
      </c>
      <c r="F20" s="577">
        <v>-0.30399999999999999</v>
      </c>
      <c r="G20" s="577">
        <v>-0.22</v>
      </c>
      <c r="H20" s="577">
        <v>-0.17100000000000001</v>
      </c>
      <c r="I20" s="577">
        <v>-0.156</v>
      </c>
      <c r="J20" s="577">
        <v>-0.245</v>
      </c>
      <c r="K20" s="577">
        <v>-0.51100000000000001</v>
      </c>
      <c r="L20" s="577">
        <v>-0.373</v>
      </c>
      <c r="M20" s="577">
        <v>-0.35899999999999999</v>
      </c>
      <c r="N20" s="577">
        <v>-0.26100000000000001</v>
      </c>
      <c r="O20" s="577">
        <v>-0.46200000000000002</v>
      </c>
      <c r="P20" s="577">
        <v>-0.13800000000000001</v>
      </c>
      <c r="Q20" s="577">
        <v>-0.252</v>
      </c>
      <c r="R20" s="577">
        <v>-0.26</v>
      </c>
      <c r="S20" s="205">
        <f t="shared" si="0"/>
        <v>-4.3820000000000006</v>
      </c>
    </row>
    <row r="21" spans="2:19" ht="15" customHeight="1" x14ac:dyDescent="0.25">
      <c r="B21" s="542" t="s">
        <v>573</v>
      </c>
      <c r="C21" s="577">
        <v>-0.17899999999999999</v>
      </c>
      <c r="D21" s="577">
        <v>-0.23</v>
      </c>
      <c r="E21" s="577">
        <v>-0.26</v>
      </c>
      <c r="F21" s="577">
        <v>-0.30399999999999999</v>
      </c>
      <c r="G21" s="577">
        <v>-0.22</v>
      </c>
      <c r="H21" s="577">
        <v>-0.17100000000000001</v>
      </c>
      <c r="I21" s="577">
        <v>-0.156</v>
      </c>
      <c r="J21" s="577">
        <v>-0.245</v>
      </c>
      <c r="K21" s="577">
        <v>-0.51</v>
      </c>
      <c r="L21" s="577">
        <v>-0.373</v>
      </c>
      <c r="M21" s="577">
        <v>-0.35899999999999999</v>
      </c>
      <c r="N21" s="577">
        <v>-0.26100000000000001</v>
      </c>
      <c r="O21" s="577">
        <v>-0.46200000000000002</v>
      </c>
      <c r="P21" s="577">
        <v>-0.13800000000000001</v>
      </c>
      <c r="Q21" s="577">
        <v>-0.252</v>
      </c>
      <c r="R21" s="577">
        <v>-0.26</v>
      </c>
      <c r="S21" s="205">
        <f t="shared" si="0"/>
        <v>-4.3800000000000008</v>
      </c>
    </row>
    <row r="22" spans="2:19" ht="15" customHeight="1" x14ac:dyDescent="0.25">
      <c r="B22" s="542" t="s">
        <v>574</v>
      </c>
      <c r="C22" s="577">
        <v>-0.17899999999999999</v>
      </c>
      <c r="D22" s="577">
        <v>-0.23599999999999999</v>
      </c>
      <c r="E22" s="577">
        <v>-0.26800000000000002</v>
      </c>
      <c r="F22" s="577">
        <v>-0.30399999999999999</v>
      </c>
      <c r="G22" s="577">
        <v>-0.22</v>
      </c>
      <c r="H22" s="577">
        <v>-0.17100000000000001</v>
      </c>
      <c r="I22" s="577">
        <v>-0.156</v>
      </c>
      <c r="J22" s="577">
        <v>-0.245</v>
      </c>
      <c r="K22" s="577">
        <v>-0.50900000000000001</v>
      </c>
      <c r="L22" s="577">
        <v>-0.373</v>
      </c>
      <c r="M22" s="577">
        <v>-0.35899999999999999</v>
      </c>
      <c r="N22" s="577">
        <v>-0.23</v>
      </c>
      <c r="O22" s="577">
        <v>-0.46100000000000002</v>
      </c>
      <c r="P22" s="577">
        <v>-0.13800000000000001</v>
      </c>
      <c r="Q22" s="577">
        <v>-0.252</v>
      </c>
      <c r="R22" s="577">
        <v>-0.26800000000000002</v>
      </c>
      <c r="S22" s="205">
        <f t="shared" si="0"/>
        <v>-4.3689999999999989</v>
      </c>
    </row>
    <row r="23" spans="2:19" ht="15" customHeight="1" x14ac:dyDescent="0.25">
      <c r="B23" s="542" t="s">
        <v>575</v>
      </c>
      <c r="C23" s="577">
        <v>-0.17899999999999999</v>
      </c>
      <c r="D23" s="577">
        <v>-0.23599999999999999</v>
      </c>
      <c r="E23" s="577">
        <v>-0.26800000000000002</v>
      </c>
      <c r="F23" s="577">
        <v>-0.30399999999999999</v>
      </c>
      <c r="G23" s="577">
        <v>-0.22</v>
      </c>
      <c r="H23" s="577">
        <v>-0.17100000000000001</v>
      </c>
      <c r="I23" s="577">
        <v>-0.156</v>
      </c>
      <c r="J23" s="577">
        <v>-0.245</v>
      </c>
      <c r="K23" s="577">
        <v>-0.50900000000000001</v>
      </c>
      <c r="L23" s="577">
        <v>-0.373</v>
      </c>
      <c r="M23" s="577">
        <v>-0.35899999999999999</v>
      </c>
      <c r="N23" s="577">
        <v>-0.23</v>
      </c>
      <c r="O23" s="577">
        <v>-0.46</v>
      </c>
      <c r="P23" s="577">
        <v>-0.13800000000000001</v>
      </c>
      <c r="Q23" s="577">
        <v>-0.252</v>
      </c>
      <c r="R23" s="577">
        <v>-0.26800000000000002</v>
      </c>
      <c r="S23" s="205">
        <f t="shared" si="0"/>
        <v>-4.3679999999999994</v>
      </c>
    </row>
    <row r="24" spans="2:19" ht="15" customHeight="1" x14ac:dyDescent="0.25">
      <c r="B24" s="542" t="s">
        <v>576</v>
      </c>
      <c r="C24" s="577">
        <v>-0.17899999999999999</v>
      </c>
      <c r="D24" s="577">
        <v>-0.23599999999999999</v>
      </c>
      <c r="E24" s="577">
        <v>-0.26800000000000002</v>
      </c>
      <c r="F24" s="577">
        <v>-0.30399999999999999</v>
      </c>
      <c r="G24" s="577">
        <v>-0.22</v>
      </c>
      <c r="H24" s="577">
        <v>-0.17100000000000001</v>
      </c>
      <c r="I24" s="577">
        <v>-0.156</v>
      </c>
      <c r="J24" s="577">
        <v>-0.245</v>
      </c>
      <c r="K24" s="577">
        <v>-0.50900000000000001</v>
      </c>
      <c r="L24" s="577">
        <v>-0.373</v>
      </c>
      <c r="M24" s="577">
        <v>-0.35899999999999999</v>
      </c>
      <c r="N24" s="577">
        <v>-0.23</v>
      </c>
      <c r="O24" s="577">
        <v>-0.46</v>
      </c>
      <c r="P24" s="577">
        <v>-0.13800000000000001</v>
      </c>
      <c r="Q24" s="577">
        <v>-0.252</v>
      </c>
      <c r="R24" s="577">
        <v>-0.26800000000000002</v>
      </c>
      <c r="S24" s="205">
        <f t="shared" si="0"/>
        <v>-4.3679999999999994</v>
      </c>
    </row>
    <row r="25" spans="2:19" ht="15" customHeight="1" x14ac:dyDescent="0.25">
      <c r="B25" s="542" t="s">
        <v>577</v>
      </c>
      <c r="C25" s="577">
        <v>-0.17899999999999999</v>
      </c>
      <c r="D25" s="577">
        <v>-0.23599999999999999</v>
      </c>
      <c r="E25" s="577">
        <v>-0.26800000000000002</v>
      </c>
      <c r="F25" s="577">
        <v>-0.30399999999999999</v>
      </c>
      <c r="G25" s="577">
        <v>-0.22</v>
      </c>
      <c r="H25" s="577">
        <v>-0.17100000000000001</v>
      </c>
      <c r="I25" s="577">
        <v>-0.156</v>
      </c>
      <c r="J25" s="577">
        <v>-0.245</v>
      </c>
      <c r="K25" s="577">
        <v>-0.50900000000000001</v>
      </c>
      <c r="L25" s="577">
        <v>-0.373</v>
      </c>
      <c r="M25" s="577">
        <v>-0.35899999999999999</v>
      </c>
      <c r="N25" s="577">
        <v>-0.23</v>
      </c>
      <c r="O25" s="577">
        <v>-0.46</v>
      </c>
      <c r="P25" s="577">
        <v>-0.13800000000000001</v>
      </c>
      <c r="Q25" s="577">
        <v>-0.252</v>
      </c>
      <c r="R25" s="577">
        <v>-0.26800000000000002</v>
      </c>
      <c r="S25" s="205">
        <f t="shared" si="0"/>
        <v>-4.3679999999999994</v>
      </c>
    </row>
    <row r="26" spans="2:19" ht="15" customHeight="1" x14ac:dyDescent="0.25">
      <c r="B26" s="542" t="s">
        <v>578</v>
      </c>
      <c r="C26" s="577">
        <v>-0.17899999999999999</v>
      </c>
      <c r="D26" s="577">
        <v>-0.23599999999999999</v>
      </c>
      <c r="E26" s="577">
        <v>-0.26800000000000002</v>
      </c>
      <c r="F26" s="577">
        <v>-0.30399999999999999</v>
      </c>
      <c r="G26" s="577">
        <v>-0.22</v>
      </c>
      <c r="H26" s="577">
        <v>-0.17100000000000001</v>
      </c>
      <c r="I26" s="577">
        <v>-0.156</v>
      </c>
      <c r="J26" s="577">
        <v>-0.245</v>
      </c>
      <c r="K26" s="577">
        <v>-0.50900000000000001</v>
      </c>
      <c r="L26" s="577">
        <v>-0.373</v>
      </c>
      <c r="M26" s="577">
        <v>-0.35899999999999999</v>
      </c>
      <c r="N26" s="577">
        <v>-0.186</v>
      </c>
      <c r="O26" s="577">
        <v>-0.46</v>
      </c>
      <c r="P26" s="577">
        <v>-0.13800000000000001</v>
      </c>
      <c r="Q26" s="577">
        <v>-0.252</v>
      </c>
      <c r="R26" s="577">
        <v>-0.26800000000000002</v>
      </c>
      <c r="S26" s="205">
        <f t="shared" si="0"/>
        <v>-4.323999999999999</v>
      </c>
    </row>
    <row r="27" spans="2:19" ht="15" customHeight="1" x14ac:dyDescent="0.25">
      <c r="B27" s="542" t="s">
        <v>579</v>
      </c>
      <c r="C27" s="577">
        <v>-0.17899999999999999</v>
      </c>
      <c r="D27" s="577">
        <v>-0.23599999999999999</v>
      </c>
      <c r="E27" s="577">
        <v>-0.26800000000000002</v>
      </c>
      <c r="F27" s="577">
        <v>-0.30399999999999999</v>
      </c>
      <c r="G27" s="577">
        <v>-0.22</v>
      </c>
      <c r="H27" s="577">
        <v>-0.17100000000000001</v>
      </c>
      <c r="I27" s="577">
        <v>-0.156</v>
      </c>
      <c r="J27" s="577">
        <v>-0.245</v>
      </c>
      <c r="K27" s="577">
        <v>-0.50900000000000001</v>
      </c>
      <c r="L27" s="577">
        <v>-0.373</v>
      </c>
      <c r="M27" s="577">
        <v>-0.35899999999999999</v>
      </c>
      <c r="N27" s="577">
        <v>-0.186</v>
      </c>
      <c r="O27" s="577">
        <v>-0.46</v>
      </c>
      <c r="P27" s="577">
        <v>-0.13800000000000001</v>
      </c>
      <c r="Q27" s="577">
        <v>-0.252</v>
      </c>
      <c r="R27" s="577">
        <v>-0.26800000000000002</v>
      </c>
      <c r="S27" s="205">
        <f t="shared" si="0"/>
        <v>-4.323999999999999</v>
      </c>
    </row>
    <row r="28" spans="2:19" ht="15" customHeight="1" x14ac:dyDescent="0.25">
      <c r="B28" s="542" t="s">
        <v>580</v>
      </c>
      <c r="C28" s="577">
        <v>-0.17899999999999999</v>
      </c>
      <c r="D28" s="577">
        <v>-0.23599999999999999</v>
      </c>
      <c r="E28" s="577">
        <v>-0.26800000000000002</v>
      </c>
      <c r="F28" s="577">
        <v>-0.30399999999999999</v>
      </c>
      <c r="G28" s="577">
        <v>-0.22</v>
      </c>
      <c r="H28" s="577">
        <v>-0.17100000000000001</v>
      </c>
      <c r="I28" s="577">
        <v>-0.156</v>
      </c>
      <c r="J28" s="577">
        <v>-0.245</v>
      </c>
      <c r="K28" s="577">
        <v>-0.50900000000000001</v>
      </c>
      <c r="L28" s="577">
        <v>-0.373</v>
      </c>
      <c r="M28" s="577">
        <v>-0.35899999999999999</v>
      </c>
      <c r="N28" s="577">
        <v>-0.183</v>
      </c>
      <c r="O28" s="577">
        <v>-0.46</v>
      </c>
      <c r="P28" s="577">
        <v>-0.13800000000000001</v>
      </c>
      <c r="Q28" s="577">
        <v>-0.252</v>
      </c>
      <c r="R28" s="577">
        <v>-0.26800000000000002</v>
      </c>
      <c r="S28" s="205">
        <f t="shared" si="0"/>
        <v>-4.3209999999999988</v>
      </c>
    </row>
    <row r="29" spans="2:19" ht="15" customHeight="1" x14ac:dyDescent="0.25">
      <c r="B29" s="542" t="s">
        <v>581</v>
      </c>
      <c r="C29" s="577">
        <v>-0.17899999999999999</v>
      </c>
      <c r="D29" s="577">
        <v>-0.23599999999999999</v>
      </c>
      <c r="E29" s="577">
        <v>-0.26800000000000002</v>
      </c>
      <c r="F29" s="577">
        <v>-0.30399999999999999</v>
      </c>
      <c r="G29" s="577">
        <v>-0.22</v>
      </c>
      <c r="H29" s="577">
        <v>-0.17100000000000001</v>
      </c>
      <c r="I29" s="577">
        <v>-0.156</v>
      </c>
      <c r="J29" s="577">
        <v>-0.245</v>
      </c>
      <c r="K29" s="577">
        <v>-0.50900000000000001</v>
      </c>
      <c r="L29" s="577">
        <v>-0.373</v>
      </c>
      <c r="M29" s="577">
        <v>-0.35899999999999999</v>
      </c>
      <c r="N29" s="577">
        <v>-0.183</v>
      </c>
      <c r="O29" s="577">
        <v>-0.46</v>
      </c>
      <c r="P29" s="577">
        <v>-0.13800000000000001</v>
      </c>
      <c r="Q29" s="577">
        <v>-0.252</v>
      </c>
      <c r="R29" s="577">
        <v>-0.26800000000000002</v>
      </c>
      <c r="S29" s="205">
        <f t="shared" si="0"/>
        <v>-4.3209999999999988</v>
      </c>
    </row>
    <row r="30" spans="2:19" ht="15" customHeight="1" x14ac:dyDescent="0.25">
      <c r="B30" s="542" t="s">
        <v>582</v>
      </c>
      <c r="C30" s="577">
        <v>-0.17899999999999999</v>
      </c>
      <c r="D30" s="577">
        <v>-0.23599999999999999</v>
      </c>
      <c r="E30" s="577">
        <v>-0.26800000000000002</v>
      </c>
      <c r="F30" s="577">
        <v>-0.30399999999999999</v>
      </c>
      <c r="G30" s="577">
        <v>-0.22</v>
      </c>
      <c r="H30" s="577">
        <v>-0.17100000000000001</v>
      </c>
      <c r="I30" s="577">
        <v>-0.156</v>
      </c>
      <c r="J30" s="577">
        <v>-0.245</v>
      </c>
      <c r="K30" s="577">
        <v>-0.50900000000000001</v>
      </c>
      <c r="L30" s="577">
        <v>-0.373</v>
      </c>
      <c r="M30" s="577">
        <v>-0.35899999999999999</v>
      </c>
      <c r="N30" s="577">
        <v>-0.183</v>
      </c>
      <c r="O30" s="577">
        <v>-0.46</v>
      </c>
      <c r="P30" s="577">
        <v>-0.13800000000000001</v>
      </c>
      <c r="Q30" s="577">
        <v>-0.252</v>
      </c>
      <c r="R30" s="577">
        <v>-0.26800000000000002</v>
      </c>
      <c r="S30" s="205">
        <f t="shared" si="0"/>
        <v>-4.3209999999999988</v>
      </c>
    </row>
    <row r="31" spans="2:19" ht="15" customHeight="1" x14ac:dyDescent="0.25">
      <c r="B31" s="542" t="s">
        <v>583</v>
      </c>
      <c r="C31" s="577">
        <v>-0.17899999999999999</v>
      </c>
      <c r="D31" s="577">
        <v>-0.23599999999999999</v>
      </c>
      <c r="E31" s="577">
        <v>-0.26800000000000002</v>
      </c>
      <c r="F31" s="577">
        <v>-0.30399999999999999</v>
      </c>
      <c r="G31" s="577">
        <v>-0.22</v>
      </c>
      <c r="H31" s="577">
        <v>-0.17100000000000001</v>
      </c>
      <c r="I31" s="577">
        <v>-0.156</v>
      </c>
      <c r="J31" s="577">
        <v>-0.245</v>
      </c>
      <c r="K31" s="577">
        <v>-0.50900000000000001</v>
      </c>
      <c r="L31" s="577">
        <v>-0.373</v>
      </c>
      <c r="M31" s="577">
        <v>-0.35899999999999999</v>
      </c>
      <c r="N31" s="577">
        <v>-0.183</v>
      </c>
      <c r="O31" s="577">
        <v>-0.46</v>
      </c>
      <c r="P31" s="577">
        <v>-0.13800000000000001</v>
      </c>
      <c r="Q31" s="577">
        <v>-0.252</v>
      </c>
      <c r="R31" s="577">
        <v>-0.26800000000000002</v>
      </c>
      <c r="S31" s="205">
        <f t="shared" si="0"/>
        <v>-4.3209999999999988</v>
      </c>
    </row>
    <row r="32" spans="2:19" ht="15" customHeight="1" x14ac:dyDescent="0.25">
      <c r="B32" s="542" t="s">
        <v>585</v>
      </c>
      <c r="C32" s="577">
        <v>-0.17899999999999999</v>
      </c>
      <c r="D32" s="577">
        <v>-0.23599999999999999</v>
      </c>
      <c r="E32" s="577">
        <v>-0.26800000000000002</v>
      </c>
      <c r="F32" s="577">
        <v>-0.30399999999999999</v>
      </c>
      <c r="G32" s="577">
        <v>-0.22</v>
      </c>
      <c r="H32" s="577">
        <v>-0.17100000000000001</v>
      </c>
      <c r="I32" s="577">
        <v>-0.156</v>
      </c>
      <c r="J32" s="577">
        <v>-0.245</v>
      </c>
      <c r="K32" s="577">
        <v>-0.50900000000000001</v>
      </c>
      <c r="L32" s="577">
        <v>-0.373</v>
      </c>
      <c r="M32" s="577">
        <v>-0.35899999999999999</v>
      </c>
      <c r="N32" s="577">
        <v>-0.183</v>
      </c>
      <c r="O32" s="577">
        <v>-0.46</v>
      </c>
      <c r="P32" s="577">
        <v>-0.13800000000000001</v>
      </c>
      <c r="Q32" s="577">
        <v>-0.252</v>
      </c>
      <c r="R32" s="577">
        <v>-0.26800000000000002</v>
      </c>
      <c r="S32" s="205">
        <f t="shared" si="0"/>
        <v>-4.3209999999999988</v>
      </c>
    </row>
    <row r="33" spans="2:19" ht="15" customHeight="1" x14ac:dyDescent="0.25">
      <c r="B33" s="542" t="s">
        <v>586</v>
      </c>
      <c r="C33" s="577">
        <v>-0.17899999999999999</v>
      </c>
      <c r="D33" s="577">
        <v>-0.23599999999999999</v>
      </c>
      <c r="E33" s="577">
        <v>-0.26800000000000002</v>
      </c>
      <c r="F33" s="577">
        <v>-0.30399999999999999</v>
      </c>
      <c r="G33" s="577">
        <v>-0.22</v>
      </c>
      <c r="H33" s="577">
        <v>-0.17100000000000001</v>
      </c>
      <c r="I33" s="577">
        <v>-0.156</v>
      </c>
      <c r="J33" s="577">
        <v>-0.245</v>
      </c>
      <c r="K33" s="577">
        <v>-0.50900000000000001</v>
      </c>
      <c r="L33" s="577">
        <v>-0.373</v>
      </c>
      <c r="M33" s="577">
        <v>-0.35899999999999999</v>
      </c>
      <c r="N33" s="577">
        <v>-0.183</v>
      </c>
      <c r="O33" s="577">
        <v>-0.46</v>
      </c>
      <c r="P33" s="577">
        <v>-0.13800000000000001</v>
      </c>
      <c r="Q33" s="577">
        <v>-0.252</v>
      </c>
      <c r="R33" s="577">
        <v>-0.26800000000000002</v>
      </c>
      <c r="S33" s="205">
        <f t="shared" si="0"/>
        <v>-4.3209999999999988</v>
      </c>
    </row>
    <row r="34" spans="2:19" ht="15" customHeight="1" x14ac:dyDescent="0.25">
      <c r="B34" s="542" t="s">
        <v>587</v>
      </c>
      <c r="C34" s="577">
        <v>-0.17899999999999999</v>
      </c>
      <c r="D34" s="577">
        <v>-0.23599999999999999</v>
      </c>
      <c r="E34" s="577">
        <v>-0.26800000000000002</v>
      </c>
      <c r="F34" s="577">
        <v>-0.30399999999999999</v>
      </c>
      <c r="G34" s="577">
        <v>-0.22</v>
      </c>
      <c r="H34" s="577">
        <v>-0.17100000000000001</v>
      </c>
      <c r="I34" s="577">
        <v>-0.156</v>
      </c>
      <c r="J34" s="577">
        <v>-0.245</v>
      </c>
      <c r="K34" s="577">
        <v>-0.50900000000000001</v>
      </c>
      <c r="L34" s="577">
        <v>-0.373</v>
      </c>
      <c r="M34" s="577">
        <v>-0.35899999999999999</v>
      </c>
      <c r="N34" s="577">
        <v>-0.183</v>
      </c>
      <c r="O34" s="577">
        <v>-0.46</v>
      </c>
      <c r="P34" s="577">
        <v>-0.13800000000000001</v>
      </c>
      <c r="Q34" s="577">
        <v>-0.252</v>
      </c>
      <c r="R34" s="577">
        <v>-0.26800000000000002</v>
      </c>
      <c r="S34" s="205">
        <f t="shared" si="0"/>
        <v>-4.3209999999999988</v>
      </c>
    </row>
    <row r="35" spans="2:19" ht="15" customHeight="1" x14ac:dyDescent="0.25">
      <c r="B35" s="542" t="s">
        <v>588</v>
      </c>
      <c r="C35" s="577">
        <v>-0.17899999999999999</v>
      </c>
      <c r="D35" s="577">
        <v>-0.23599999999999999</v>
      </c>
      <c r="E35" s="577">
        <v>-0.26800000000000002</v>
      </c>
      <c r="F35" s="577">
        <v>-0.30399999999999999</v>
      </c>
      <c r="G35" s="577">
        <v>-0.22</v>
      </c>
      <c r="H35" s="577">
        <v>-0.17100000000000001</v>
      </c>
      <c r="I35" s="577">
        <v>-0.156</v>
      </c>
      <c r="J35" s="577">
        <v>-0.245</v>
      </c>
      <c r="K35" s="577">
        <v>-0.50900000000000001</v>
      </c>
      <c r="L35" s="577">
        <v>-0.373</v>
      </c>
      <c r="M35" s="577">
        <v>-0.35899999999999999</v>
      </c>
      <c r="N35" s="577">
        <v>-0.183</v>
      </c>
      <c r="O35" s="577">
        <v>-0.46</v>
      </c>
      <c r="P35" s="577">
        <v>-0.13800000000000001</v>
      </c>
      <c r="Q35" s="577">
        <v>-0.252</v>
      </c>
      <c r="R35" s="577">
        <v>-0.26800000000000002</v>
      </c>
      <c r="S35" s="205">
        <f t="shared" si="0"/>
        <v>-4.3209999999999988</v>
      </c>
    </row>
    <row r="36" spans="2:19" ht="15" customHeight="1" x14ac:dyDescent="0.25">
      <c r="B36" s="542" t="s">
        <v>589</v>
      </c>
      <c r="C36" s="577">
        <v>-0.17899999999999999</v>
      </c>
      <c r="D36" s="577">
        <v>-0.23599999999999999</v>
      </c>
      <c r="E36" s="577">
        <v>-0.26800000000000002</v>
      </c>
      <c r="F36" s="577">
        <v>-0.30399999999999999</v>
      </c>
      <c r="G36" s="577">
        <v>-0.22</v>
      </c>
      <c r="H36" s="577">
        <v>-0.17100000000000001</v>
      </c>
      <c r="I36" s="577">
        <v>-0.156</v>
      </c>
      <c r="J36" s="577">
        <v>-0.245</v>
      </c>
      <c r="K36" s="577">
        <v>-0.50900000000000001</v>
      </c>
      <c r="L36" s="577">
        <v>-0.373</v>
      </c>
      <c r="M36" s="577">
        <v>-0.35899999999999999</v>
      </c>
      <c r="N36" s="577">
        <v>-0.183</v>
      </c>
      <c r="O36" s="577">
        <v>-0.46</v>
      </c>
      <c r="P36" s="577">
        <v>-0.13800000000000001</v>
      </c>
      <c r="Q36" s="577">
        <v>-0.252</v>
      </c>
      <c r="R36" s="577">
        <v>-0.26800000000000002</v>
      </c>
      <c r="S36" s="205">
        <f t="shared" si="0"/>
        <v>-4.3209999999999988</v>
      </c>
    </row>
    <row r="37" spans="2:19" ht="15" customHeight="1" x14ac:dyDescent="0.25">
      <c r="B37" s="542" t="s">
        <v>590</v>
      </c>
      <c r="C37" s="577">
        <v>-0.17899999999999999</v>
      </c>
      <c r="D37" s="577">
        <v>-0.23599999999999999</v>
      </c>
      <c r="E37" s="577">
        <v>-0.26800000000000002</v>
      </c>
      <c r="F37" s="577">
        <v>-0.30399999999999999</v>
      </c>
      <c r="G37" s="577">
        <v>-0.22</v>
      </c>
      <c r="H37" s="577">
        <v>-0.17100000000000001</v>
      </c>
      <c r="I37" s="577">
        <v>-0.156</v>
      </c>
      <c r="J37" s="577">
        <v>-0.245</v>
      </c>
      <c r="K37" s="577">
        <v>-0.50900000000000001</v>
      </c>
      <c r="L37" s="577">
        <v>-0.373</v>
      </c>
      <c r="M37" s="577">
        <v>-0.35899999999999999</v>
      </c>
      <c r="N37" s="577">
        <v>-0.183</v>
      </c>
      <c r="O37" s="577">
        <v>-0.46</v>
      </c>
      <c r="P37" s="577">
        <v>-0.13800000000000001</v>
      </c>
      <c r="Q37" s="577">
        <v>-0.252</v>
      </c>
      <c r="R37" s="577">
        <v>-0.26800000000000002</v>
      </c>
      <c r="S37" s="205">
        <f t="shared" si="0"/>
        <v>-4.3209999999999988</v>
      </c>
    </row>
    <row r="38" spans="2:19" ht="15" customHeight="1" x14ac:dyDescent="0.25">
      <c r="B38" s="542" t="s">
        <v>591</v>
      </c>
      <c r="C38" s="577">
        <v>-0.17899999999999999</v>
      </c>
      <c r="D38" s="577">
        <v>-0.23599999999999999</v>
      </c>
      <c r="E38" s="577">
        <v>-0.26800000000000002</v>
      </c>
      <c r="F38" s="577">
        <v>-0.30399999999999999</v>
      </c>
      <c r="G38" s="577">
        <v>-0.22</v>
      </c>
      <c r="H38" s="577">
        <v>-0.17100000000000001</v>
      </c>
      <c r="I38" s="577">
        <v>-0.156</v>
      </c>
      <c r="J38" s="577">
        <v>-0.245</v>
      </c>
      <c r="K38" s="577">
        <v>-0.50900000000000001</v>
      </c>
      <c r="L38" s="577">
        <v>-0.373</v>
      </c>
      <c r="M38" s="577">
        <v>-0.35899999999999999</v>
      </c>
      <c r="N38" s="577">
        <v>-0.183</v>
      </c>
      <c r="O38" s="577">
        <v>-0.46</v>
      </c>
      <c r="P38" s="577">
        <v>-0.13800000000000001</v>
      </c>
      <c r="Q38" s="577">
        <v>-0.252</v>
      </c>
      <c r="R38" s="577">
        <v>-0.26800000000000002</v>
      </c>
      <c r="S38" s="205">
        <f t="shared" si="0"/>
        <v>-4.3209999999999988</v>
      </c>
    </row>
    <row r="39" spans="2:19" ht="15" customHeight="1" x14ac:dyDescent="0.25">
      <c r="B39" s="542" t="s">
        <v>592</v>
      </c>
      <c r="C39" s="577">
        <v>-0.17899999999999999</v>
      </c>
      <c r="D39" s="577">
        <v>-0.23599999999999999</v>
      </c>
      <c r="E39" s="577">
        <v>-0.26800000000000002</v>
      </c>
      <c r="F39" s="577">
        <v>-0.30399999999999999</v>
      </c>
      <c r="G39" s="577">
        <v>-0.22</v>
      </c>
      <c r="H39" s="577">
        <v>-0.17100000000000001</v>
      </c>
      <c r="I39" s="577">
        <v>-0.156</v>
      </c>
      <c r="J39" s="577">
        <v>-0.245</v>
      </c>
      <c r="K39" s="577">
        <v>-0.50900000000000001</v>
      </c>
      <c r="L39" s="577">
        <v>-0.373</v>
      </c>
      <c r="M39" s="577">
        <v>-0.35899999999999999</v>
      </c>
      <c r="N39" s="577">
        <v>-0.183</v>
      </c>
      <c r="O39" s="577">
        <v>-0.46</v>
      </c>
      <c r="P39" s="577">
        <v>-0.13800000000000001</v>
      </c>
      <c r="Q39" s="577">
        <v>-0.252</v>
      </c>
      <c r="R39" s="577">
        <v>-0.26800000000000002</v>
      </c>
      <c r="S39" s="205">
        <f t="shared" si="0"/>
        <v>-4.3209999999999988</v>
      </c>
    </row>
    <row r="40" spans="2:19" ht="15" customHeight="1" x14ac:dyDescent="0.25">
      <c r="B40" s="542" t="s">
        <v>593</v>
      </c>
      <c r="C40" s="577">
        <v>-0.17899999999999999</v>
      </c>
      <c r="D40" s="577">
        <v>-0.23599999999999999</v>
      </c>
      <c r="E40" s="577">
        <v>-0.26800000000000002</v>
      </c>
      <c r="F40" s="577">
        <v>-0.30399999999999999</v>
      </c>
      <c r="G40" s="577">
        <v>-0.22</v>
      </c>
      <c r="H40" s="577">
        <v>-0.17100000000000001</v>
      </c>
      <c r="I40" s="577">
        <v>-0.156</v>
      </c>
      <c r="J40" s="577">
        <v>-0.245</v>
      </c>
      <c r="K40" s="577">
        <v>-0.50900000000000001</v>
      </c>
      <c r="L40" s="577">
        <v>-0.373</v>
      </c>
      <c r="M40" s="577">
        <v>-0.35899999999999999</v>
      </c>
      <c r="N40" s="577">
        <v>-0.183</v>
      </c>
      <c r="O40" s="577">
        <v>-0.46</v>
      </c>
      <c r="P40" s="577">
        <v>-0.13800000000000001</v>
      </c>
      <c r="Q40" s="577">
        <v>-0.252</v>
      </c>
      <c r="R40" s="577">
        <v>-0.26800000000000002</v>
      </c>
      <c r="S40" s="205">
        <f t="shared" si="0"/>
        <v>-4.3209999999999988</v>
      </c>
    </row>
    <row r="41" spans="2:19" ht="15" customHeight="1" x14ac:dyDescent="0.25">
      <c r="B41" s="542" t="s">
        <v>584</v>
      </c>
      <c r="C41" s="577">
        <v>-0.17899999999999999</v>
      </c>
      <c r="D41" s="577">
        <v>-0.23599999999999999</v>
      </c>
      <c r="E41" s="577">
        <v>-0.26800000000000002</v>
      </c>
      <c r="F41" s="577">
        <v>-0.30399999999999999</v>
      </c>
      <c r="G41" s="577">
        <v>-0.22</v>
      </c>
      <c r="H41" s="577">
        <v>-0.17100000000000001</v>
      </c>
      <c r="I41" s="577">
        <v>-0.156</v>
      </c>
      <c r="J41" s="577">
        <v>-0.245</v>
      </c>
      <c r="K41" s="577">
        <v>-0.50900000000000001</v>
      </c>
      <c r="L41" s="577">
        <v>-0.373</v>
      </c>
      <c r="M41" s="577">
        <v>-0.35899999999999999</v>
      </c>
      <c r="N41" s="577">
        <v>-0.183</v>
      </c>
      <c r="O41" s="577">
        <v>-0.46</v>
      </c>
      <c r="P41" s="577">
        <v>-0.13800000000000001</v>
      </c>
      <c r="Q41" s="577">
        <v>-0.252</v>
      </c>
      <c r="R41" s="577">
        <v>-0.26800000000000002</v>
      </c>
      <c r="S41" s="205">
        <f t="shared" si="0"/>
        <v>-4.3209999999999988</v>
      </c>
    </row>
    <row r="42" spans="2:19" ht="15" hidden="1" customHeight="1" x14ac:dyDescent="0.25">
      <c r="B42" s="104" t="str">
        <f>Energy!B42</f>
        <v>Total Delta</v>
      </c>
      <c r="C42" s="429">
        <f t="shared" ref="C42:Q42" si="1">SUM(C7:C41)</f>
        <v>-6.1920000000000019</v>
      </c>
      <c r="D42" s="428">
        <f t="shared" si="1"/>
        <v>-8.4239999999999977</v>
      </c>
      <c r="E42" s="428">
        <f t="shared" si="1"/>
        <v>-10.606000000000003</v>
      </c>
      <c r="F42" s="428">
        <f t="shared" si="1"/>
        <v>-11.025000000000006</v>
      </c>
      <c r="G42" s="428">
        <f t="shared" si="1"/>
        <v>-7.5419999999999972</v>
      </c>
      <c r="H42" s="428">
        <f t="shared" si="1"/>
        <v>-5.367</v>
      </c>
      <c r="I42" s="428">
        <f t="shared" si="1"/>
        <v>-5.5289999999999981</v>
      </c>
      <c r="J42" s="428">
        <f t="shared" si="1"/>
        <v>-8.6300000000000008</v>
      </c>
      <c r="K42" s="428">
        <f t="shared" si="1"/>
        <v>-18.040000000000006</v>
      </c>
      <c r="L42" s="428">
        <f t="shared" si="1"/>
        <v>-13.335999999999993</v>
      </c>
      <c r="M42" s="428">
        <f t="shared" si="1"/>
        <v>-12.565999999999999</v>
      </c>
      <c r="N42" s="428">
        <f t="shared" si="1"/>
        <v>-7.9949999999999983</v>
      </c>
      <c r="O42" s="428">
        <f t="shared" si="1"/>
        <v>-16.478000000000016</v>
      </c>
      <c r="P42" s="428">
        <f t="shared" si="1"/>
        <v>-4.3459999999999983</v>
      </c>
      <c r="Q42" s="428">
        <f t="shared" si="1"/>
        <v>-8.9579999999999984</v>
      </c>
      <c r="R42" s="428">
        <f t="shared" ref="R42" si="2">SUM(R7:R41)</f>
        <v>-10.606000000000003</v>
      </c>
      <c r="S42" s="427">
        <f t="shared" si="0"/>
        <v>-155.64000000000001</v>
      </c>
    </row>
    <row r="43" spans="2:19" ht="15" hidden="1" customHeight="1" x14ac:dyDescent="0.25">
      <c r="B43" s="104"/>
      <c r="C43" s="108"/>
      <c r="D43" s="108"/>
      <c r="E43" s="108"/>
      <c r="F43" s="108"/>
      <c r="G43" s="108"/>
      <c r="H43" s="108"/>
      <c r="I43" s="108"/>
      <c r="J43" s="108"/>
      <c r="K43" s="108"/>
      <c r="L43" s="108"/>
      <c r="M43" s="108"/>
      <c r="N43" s="108"/>
      <c r="O43" s="108"/>
      <c r="P43" s="108"/>
      <c r="Q43" s="108"/>
      <c r="R43" s="108"/>
      <c r="S43" s="109"/>
    </row>
    <row r="44" spans="2:19" ht="21" hidden="1" customHeight="1" x14ac:dyDescent="0.35">
      <c r="B44" s="14" t="str">
        <f>Energy!B44</f>
        <v>Gamma ($MM / +1%)</v>
      </c>
    </row>
    <row r="45" spans="2:19" s="16" customFormat="1" ht="15" hidden="1" customHeight="1" x14ac:dyDescent="0.25">
      <c r="B45" s="105" t="str">
        <f>Energy!B45</f>
        <v>Total Gamma</v>
      </c>
      <c r="C45" s="414"/>
      <c r="D45" s="414"/>
      <c r="E45" s="414"/>
      <c r="F45" s="414"/>
      <c r="G45" s="414"/>
      <c r="H45" s="414"/>
      <c r="I45" s="414"/>
      <c r="J45" s="414"/>
      <c r="K45" s="414"/>
      <c r="L45" s="414"/>
      <c r="M45" s="414"/>
      <c r="N45" s="414"/>
      <c r="O45" s="414"/>
      <c r="P45" s="414"/>
      <c r="Q45" s="414"/>
      <c r="R45" s="414"/>
      <c r="S45" s="426">
        <f>SUM(C45:R45)</f>
        <v>0</v>
      </c>
    </row>
    <row r="46" spans="2:19" s="16" customFormat="1" ht="15" customHeight="1" x14ac:dyDescent="0.25">
      <c r="B46" s="17"/>
      <c r="C46" s="110"/>
      <c r="D46" s="110"/>
      <c r="E46" s="110"/>
      <c r="F46" s="110"/>
      <c r="G46" s="110"/>
      <c r="H46" s="110"/>
      <c r="I46" s="110"/>
      <c r="J46" s="110"/>
      <c r="K46" s="110"/>
      <c r="L46" s="110"/>
      <c r="M46" s="110"/>
      <c r="N46" s="110"/>
      <c r="O46" s="110"/>
      <c r="P46" s="110"/>
      <c r="Q46" s="110"/>
      <c r="R46" s="110"/>
      <c r="S46" s="91"/>
    </row>
    <row r="47" spans="2:19" s="16" customFormat="1" ht="21" customHeight="1" x14ac:dyDescent="0.35">
      <c r="B47" s="18" t="s">
        <v>748</v>
      </c>
      <c r="C47" s="91"/>
      <c r="S47" s="91"/>
    </row>
    <row r="48" spans="2:19" s="16" customFormat="1" ht="15" customHeight="1" x14ac:dyDescent="0.25">
      <c r="B48" s="105" t="str">
        <f>Energy!B48</f>
        <v>Total Vega</v>
      </c>
      <c r="C48" s="584">
        <v>12.6</v>
      </c>
      <c r="D48" s="584">
        <v>-6.9</v>
      </c>
      <c r="E48" s="584">
        <v>15.2</v>
      </c>
      <c r="F48" s="584">
        <v>6.3</v>
      </c>
      <c r="G48" s="584">
        <v>5.3</v>
      </c>
      <c r="H48" s="584">
        <v>4.4000000000000004</v>
      </c>
      <c r="I48" s="584">
        <v>4.4000000000000004</v>
      </c>
      <c r="J48" s="584">
        <v>36.6</v>
      </c>
      <c r="K48" s="584">
        <v>23.4</v>
      </c>
      <c r="L48" s="584">
        <v>22.7</v>
      </c>
      <c r="M48" s="584">
        <v>13.2</v>
      </c>
      <c r="N48" s="584">
        <v>0.6</v>
      </c>
      <c r="O48" s="584">
        <v>4.0999999999999996</v>
      </c>
      <c r="P48" s="584">
        <v>5.6</v>
      </c>
      <c r="Q48" s="584">
        <v>3.8</v>
      </c>
      <c r="R48" s="584">
        <v>15.2</v>
      </c>
      <c r="S48" s="426">
        <f>SUM(C48:R48)</f>
        <v>166.5</v>
      </c>
    </row>
    <row r="50" spans="2:19" ht="21" x14ac:dyDescent="0.35">
      <c r="B50" s="18" t="s">
        <v>755</v>
      </c>
      <c r="C50" s="466"/>
      <c r="D50" s="504"/>
      <c r="E50" s="504"/>
      <c r="F50" s="504"/>
      <c r="G50" s="504"/>
      <c r="H50" s="504"/>
      <c r="I50" s="504"/>
      <c r="J50" s="504"/>
      <c r="K50" s="504"/>
      <c r="L50" s="504"/>
      <c r="M50" s="504"/>
      <c r="N50" s="504"/>
      <c r="O50" s="504"/>
      <c r="P50" s="504"/>
      <c r="Q50" s="504"/>
      <c r="R50" s="504"/>
    </row>
    <row r="51" spans="2:19" s="533" customFormat="1" ht="15" customHeight="1" x14ac:dyDescent="0.25">
      <c r="B51" s="534" t="str">
        <f>Energy!B51</f>
        <v>Total Vega</v>
      </c>
      <c r="C51" s="577">
        <v>0.501</v>
      </c>
      <c r="D51" s="577">
        <v>-0.30399999999999999</v>
      </c>
      <c r="E51" s="577">
        <v>0.65800000000000003</v>
      </c>
      <c r="F51" s="577">
        <v>0.29799999999999999</v>
      </c>
      <c r="G51" s="577">
        <v>0.748</v>
      </c>
      <c r="H51" s="577">
        <v>0.29599999999999999</v>
      </c>
      <c r="I51" s="577">
        <v>0.29599999999999999</v>
      </c>
      <c r="J51" s="577">
        <v>1.6419999999999999</v>
      </c>
      <c r="K51" s="577">
        <v>1.8959999999999999</v>
      </c>
      <c r="L51" s="577">
        <v>1.2290000000000001</v>
      </c>
      <c r="M51" s="577">
        <v>0.70899999999999996</v>
      </c>
      <c r="N51" s="577">
        <v>2.9000000000000001E-2</v>
      </c>
      <c r="O51" s="577">
        <v>0.24399999999999999</v>
      </c>
      <c r="P51" s="577">
        <v>0.313</v>
      </c>
      <c r="Q51" s="577">
        <v>0.187</v>
      </c>
      <c r="R51" s="577">
        <v>0.65800000000000003</v>
      </c>
      <c r="S51" s="536">
        <f>SUM(C51:R51)</f>
        <v>9.3999999999999986</v>
      </c>
    </row>
  </sheetData>
  <sheetProtection formatCells="0" formatColumns="0" formatRows="0" insertRows="0"/>
  <dataValidations count="1">
    <dataValidation type="custom" allowBlank="1" showErrorMessage="1" errorTitle="Data entry error:" error="Please enter a numeric value or leave blank!" sqref="C48:R48 C51:R51 C45:R45 C7:R41">
      <formula1>OR(ISNUMBER(C7),ISBLANK(C7))</formula1>
    </dataValidation>
  </dataValidations>
  <pageMargins left="0.7" right="0.7" top="0.75" bottom="0.75" header="0.3" footer="0.3"/>
  <pageSetup scale="58" orientation="landscape" r:id="rId1"/>
  <headerFooter>
    <oddFooter>&amp;LPrinted: &amp;D&amp;R&amp;P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AZ51"/>
  <sheetViews>
    <sheetView showGridLines="0" zoomScale="80" zoomScaleNormal="80" workbookViewId="0">
      <pane xSplit="2" ySplit="6" topLeftCell="C7" activePane="bottomRight" state="frozen"/>
      <selection activeCell="C39" sqref="C39"/>
      <selection pane="topRight" activeCell="C39" sqref="C39"/>
      <selection pane="bottomLeft" activeCell="C39" sqref="C39"/>
      <selection pane="bottomRight" activeCell="C7" sqref="C7"/>
    </sheetView>
  </sheetViews>
  <sheetFormatPr defaultColWidth="9.140625" defaultRowHeight="15" customHeight="1" x14ac:dyDescent="0.25"/>
  <cols>
    <col min="1" max="1" width="1.5703125" style="333" customWidth="1"/>
    <col min="2" max="2" width="25.85546875" style="333" customWidth="1"/>
    <col min="3" max="3" width="15" style="337" bestFit="1" customWidth="1"/>
    <col min="4" max="4" width="13.140625" style="335" bestFit="1" customWidth="1"/>
    <col min="5" max="5" width="14.85546875" style="335" bestFit="1" customWidth="1"/>
    <col min="6" max="6" width="18.42578125" style="335" customWidth="1"/>
    <col min="7" max="7" width="13.140625" style="334" hidden="1" customWidth="1"/>
    <col min="8" max="8" width="9.5703125" style="333" customWidth="1"/>
    <col min="9" max="9" width="20.5703125" style="335" customWidth="1"/>
    <col min="10" max="10" width="4.42578125" style="333" customWidth="1"/>
    <col min="11" max="11" width="9.140625" style="333"/>
    <col min="12" max="12" width="13.85546875" style="333" customWidth="1"/>
    <col min="13" max="14" width="9.140625" style="333"/>
    <col min="15" max="15" width="18" style="333" customWidth="1"/>
    <col min="16" max="16384" width="9.140625" style="333"/>
  </cols>
  <sheetData>
    <row r="1" spans="1:9" ht="15.75" customHeight="1" x14ac:dyDescent="0.25">
      <c r="A1" s="5" t="str">
        <f>TemplateName</f>
        <v>CCAR 2014 Market Shocks: Severely Adverse Scenario</v>
      </c>
      <c r="E1" s="330"/>
    </row>
    <row r="2" spans="1:9" ht="15.75" customHeight="1" x14ac:dyDescent="0.25">
      <c r="A2" s="20" t="s">
        <v>724</v>
      </c>
    </row>
    <row r="4" spans="1:9" ht="15" customHeight="1" x14ac:dyDescent="0.25">
      <c r="B4" s="13"/>
    </row>
    <row r="6" spans="1:9" s="23" customFormat="1" ht="49.5" customHeight="1" x14ac:dyDescent="0.35">
      <c r="B6" s="499" t="s">
        <v>749</v>
      </c>
      <c r="C6" s="252" t="s">
        <v>723</v>
      </c>
      <c r="D6" s="252" t="s">
        <v>722</v>
      </c>
      <c r="E6" s="252" t="s">
        <v>721</v>
      </c>
      <c r="F6" s="252" t="s">
        <v>720</v>
      </c>
      <c r="G6" s="450" t="s">
        <v>719</v>
      </c>
      <c r="I6" s="252" t="s">
        <v>718</v>
      </c>
    </row>
    <row r="7" spans="1:9" ht="15" customHeight="1" x14ac:dyDescent="0.25">
      <c r="B7" s="101" t="str">
        <f>Energy!B7</f>
        <v>Spot</v>
      </c>
      <c r="C7" s="585">
        <v>-0.58199999999999996</v>
      </c>
      <c r="D7" s="585">
        <v>-0.42799999999999999</v>
      </c>
      <c r="E7" s="585">
        <v>-0.504</v>
      </c>
      <c r="F7" s="585">
        <v>-0.58199999999999996</v>
      </c>
      <c r="G7" s="205">
        <f t="shared" ref="G7:G42" si="0">SUM(C7:F7)</f>
        <v>-2.0960000000000001</v>
      </c>
      <c r="I7" s="585">
        <v>-1.7999999999999999E-2</v>
      </c>
    </row>
    <row r="8" spans="1:9" ht="15" customHeight="1" x14ac:dyDescent="0.25">
      <c r="B8" s="542" t="s">
        <v>560</v>
      </c>
      <c r="C8" s="585">
        <v>-0.58199999999999996</v>
      </c>
      <c r="D8" s="585">
        <v>-0.42799999999999999</v>
      </c>
      <c r="E8" s="585">
        <v>-0.504</v>
      </c>
      <c r="F8" s="585">
        <v>-0.58199999999999996</v>
      </c>
      <c r="G8" s="205">
        <f t="shared" si="0"/>
        <v>-2.0960000000000001</v>
      </c>
      <c r="I8" s="585">
        <v>-1.7999999999999999E-2</v>
      </c>
    </row>
    <row r="9" spans="1:9" ht="15" customHeight="1" x14ac:dyDescent="0.25">
      <c r="B9" s="542" t="s">
        <v>561</v>
      </c>
      <c r="C9" s="585">
        <v>-0.58199999999999996</v>
      </c>
      <c r="D9" s="585">
        <v>-0.42799999999999999</v>
      </c>
      <c r="E9" s="585">
        <v>-0.504</v>
      </c>
      <c r="F9" s="585">
        <v>-0.58199999999999996</v>
      </c>
      <c r="G9" s="205">
        <f t="shared" si="0"/>
        <v>-2.0960000000000001</v>
      </c>
      <c r="I9" s="585">
        <v>-1.7999999999999999E-2</v>
      </c>
    </row>
    <row r="10" spans="1:9" ht="15" customHeight="1" x14ac:dyDescent="0.25">
      <c r="B10" s="542" t="s">
        <v>562</v>
      </c>
      <c r="C10" s="585">
        <v>-0.58199999999999996</v>
      </c>
      <c r="D10" s="585">
        <v>-0.42799999999999999</v>
      </c>
      <c r="E10" s="585">
        <v>-0.504</v>
      </c>
      <c r="F10" s="585">
        <v>-0.58199999999999996</v>
      </c>
      <c r="G10" s="205">
        <f t="shared" si="0"/>
        <v>-2.0960000000000001</v>
      </c>
      <c r="I10" s="585">
        <v>-1.7999999999999999E-2</v>
      </c>
    </row>
    <row r="11" spans="1:9" ht="15" customHeight="1" x14ac:dyDescent="0.25">
      <c r="B11" s="542" t="s">
        <v>563</v>
      </c>
      <c r="C11" s="585">
        <v>-0.58199999999999996</v>
      </c>
      <c r="D11" s="585">
        <v>-0.42799999999999999</v>
      </c>
      <c r="E11" s="585">
        <v>-0.504</v>
      </c>
      <c r="F11" s="585">
        <v>-0.58199999999999996</v>
      </c>
      <c r="G11" s="205">
        <f t="shared" si="0"/>
        <v>-2.0960000000000001</v>
      </c>
      <c r="I11" s="585">
        <v>-1.7999999999999999E-2</v>
      </c>
    </row>
    <row r="12" spans="1:9" ht="15" customHeight="1" x14ac:dyDescent="0.25">
      <c r="B12" s="542" t="s">
        <v>564</v>
      </c>
      <c r="C12" s="585">
        <v>-0.58199999999999996</v>
      </c>
      <c r="D12" s="585">
        <v>-0.42799999999999999</v>
      </c>
      <c r="E12" s="585">
        <v>-0.504</v>
      </c>
      <c r="F12" s="585">
        <v>-0.58199999999999996</v>
      </c>
      <c r="G12" s="205">
        <f t="shared" si="0"/>
        <v>-2.0960000000000001</v>
      </c>
      <c r="I12" s="585">
        <v>-1.7999999999999999E-2</v>
      </c>
    </row>
    <row r="13" spans="1:9" ht="15" customHeight="1" x14ac:dyDescent="0.25">
      <c r="B13" s="542" t="s">
        <v>565</v>
      </c>
      <c r="C13" s="585">
        <v>-0.58199999999999996</v>
      </c>
      <c r="D13" s="585">
        <v>-0.42799999999999999</v>
      </c>
      <c r="E13" s="585">
        <v>-0.504</v>
      </c>
      <c r="F13" s="585">
        <v>-0.58199999999999996</v>
      </c>
      <c r="G13" s="205">
        <f t="shared" si="0"/>
        <v>-2.0960000000000001</v>
      </c>
      <c r="I13" s="585">
        <v>-1.7999999999999999E-2</v>
      </c>
    </row>
    <row r="14" spans="1:9" ht="15" customHeight="1" x14ac:dyDescent="0.25">
      <c r="B14" s="542" t="s">
        <v>566</v>
      </c>
      <c r="C14" s="585">
        <v>-0.58199999999999996</v>
      </c>
      <c r="D14" s="585">
        <v>-0.42799999999999999</v>
      </c>
      <c r="E14" s="585">
        <v>-0.504</v>
      </c>
      <c r="F14" s="585">
        <v>-0.58199999999999996</v>
      </c>
      <c r="G14" s="205">
        <f t="shared" si="0"/>
        <v>-2.0960000000000001</v>
      </c>
      <c r="I14" s="585">
        <v>-1.7999999999999999E-2</v>
      </c>
    </row>
    <row r="15" spans="1:9" ht="15" customHeight="1" x14ac:dyDescent="0.25">
      <c r="B15" s="542" t="s">
        <v>567</v>
      </c>
      <c r="C15" s="585">
        <v>-0.58199999999999996</v>
      </c>
      <c r="D15" s="585">
        <v>-0.42799999999999999</v>
      </c>
      <c r="E15" s="585">
        <v>-0.504</v>
      </c>
      <c r="F15" s="585">
        <v>-0.58199999999999996</v>
      </c>
      <c r="G15" s="205">
        <f t="shared" si="0"/>
        <v>-2.0960000000000001</v>
      </c>
      <c r="I15" s="585">
        <v>-1.7999999999999999E-2</v>
      </c>
    </row>
    <row r="16" spans="1:9" ht="15" customHeight="1" x14ac:dyDescent="0.25">
      <c r="B16" s="542" t="s">
        <v>568</v>
      </c>
      <c r="C16" s="585">
        <v>-0.58199999999999996</v>
      </c>
      <c r="D16" s="585">
        <v>-0.42799999999999999</v>
      </c>
      <c r="E16" s="585">
        <v>-0.504</v>
      </c>
      <c r="F16" s="585">
        <v>-0.58199999999999996</v>
      </c>
      <c r="G16" s="205">
        <f t="shared" si="0"/>
        <v>-2.0960000000000001</v>
      </c>
      <c r="I16" s="585">
        <v>-1.7999999999999999E-2</v>
      </c>
    </row>
    <row r="17" spans="2:9" ht="15" customHeight="1" x14ac:dyDescent="0.25">
      <c r="B17" s="542" t="s">
        <v>569</v>
      </c>
      <c r="C17" s="585">
        <v>-0.58199999999999996</v>
      </c>
      <c r="D17" s="585">
        <v>-0.42799999999999999</v>
      </c>
      <c r="E17" s="585">
        <v>-0.504</v>
      </c>
      <c r="F17" s="585">
        <v>-0.58199999999999996</v>
      </c>
      <c r="G17" s="205">
        <f t="shared" si="0"/>
        <v>-2.0960000000000001</v>
      </c>
      <c r="I17" s="585">
        <v>-1.7999999999999999E-2</v>
      </c>
    </row>
    <row r="18" spans="2:9" ht="15" customHeight="1" x14ac:dyDescent="0.25">
      <c r="B18" s="542" t="s">
        <v>570</v>
      </c>
      <c r="C18" s="585">
        <v>-0.58199999999999996</v>
      </c>
      <c r="D18" s="585">
        <v>-0.42799999999999999</v>
      </c>
      <c r="E18" s="585">
        <v>-0.504</v>
      </c>
      <c r="F18" s="585">
        <v>-0.58199999999999996</v>
      </c>
      <c r="G18" s="205">
        <f t="shared" si="0"/>
        <v>-2.0960000000000001</v>
      </c>
      <c r="I18" s="585">
        <v>-1.7999999999999999E-2</v>
      </c>
    </row>
    <row r="19" spans="2:9" ht="15" customHeight="1" x14ac:dyDescent="0.25">
      <c r="B19" s="542" t="s">
        <v>571</v>
      </c>
      <c r="C19" s="585">
        <v>-0.58199999999999996</v>
      </c>
      <c r="D19" s="585">
        <v>-0.42799999999999999</v>
      </c>
      <c r="E19" s="585">
        <v>-0.504</v>
      </c>
      <c r="F19" s="585">
        <v>-0.58199999999999996</v>
      </c>
      <c r="G19" s="205">
        <f t="shared" si="0"/>
        <v>-2.0960000000000001</v>
      </c>
      <c r="I19" s="585">
        <v>-1.7999999999999999E-2</v>
      </c>
    </row>
    <row r="20" spans="2:9" ht="15" customHeight="1" x14ac:dyDescent="0.25">
      <c r="B20" s="542" t="s">
        <v>572</v>
      </c>
      <c r="C20" s="585">
        <v>-0.58199999999999996</v>
      </c>
      <c r="D20" s="585">
        <v>-0.42799999999999999</v>
      </c>
      <c r="E20" s="585">
        <v>-0.504</v>
      </c>
      <c r="F20" s="585">
        <v>-0.58199999999999996</v>
      </c>
      <c r="G20" s="205">
        <f t="shared" si="0"/>
        <v>-2.0960000000000001</v>
      </c>
      <c r="I20" s="585">
        <v>-1.7999999999999999E-2</v>
      </c>
    </row>
    <row r="21" spans="2:9" ht="15" customHeight="1" x14ac:dyDescent="0.25">
      <c r="B21" s="542" t="s">
        <v>573</v>
      </c>
      <c r="C21" s="585">
        <v>-0.58199999999999996</v>
      </c>
      <c r="D21" s="585">
        <v>-0.42799999999999999</v>
      </c>
      <c r="E21" s="585">
        <v>-0.504</v>
      </c>
      <c r="F21" s="585">
        <v>-0.58199999999999996</v>
      </c>
      <c r="G21" s="205">
        <f t="shared" si="0"/>
        <v>-2.0960000000000001</v>
      </c>
      <c r="I21" s="585">
        <v>-1.7999999999999999E-2</v>
      </c>
    </row>
    <row r="22" spans="2:9" ht="15" customHeight="1" x14ac:dyDescent="0.25">
      <c r="B22" s="542" t="s">
        <v>574</v>
      </c>
      <c r="C22" s="585">
        <v>-0.58199999999999996</v>
      </c>
      <c r="D22" s="585">
        <v>-0.42799999999999999</v>
      </c>
      <c r="E22" s="585">
        <v>-0.504</v>
      </c>
      <c r="F22" s="585">
        <v>-0.58199999999999996</v>
      </c>
      <c r="G22" s="205">
        <f t="shared" si="0"/>
        <v>-2.0960000000000001</v>
      </c>
      <c r="I22" s="585">
        <v>-1.7999999999999999E-2</v>
      </c>
    </row>
    <row r="23" spans="2:9" ht="15" customHeight="1" x14ac:dyDescent="0.25">
      <c r="B23" s="542" t="s">
        <v>575</v>
      </c>
      <c r="C23" s="585">
        <v>-0.58199999999999996</v>
      </c>
      <c r="D23" s="585">
        <v>-0.42799999999999999</v>
      </c>
      <c r="E23" s="585">
        <v>-0.504</v>
      </c>
      <c r="F23" s="585">
        <v>-0.58199999999999996</v>
      </c>
      <c r="G23" s="205">
        <f t="shared" si="0"/>
        <v>-2.0960000000000001</v>
      </c>
      <c r="I23" s="585">
        <v>-1.7999999999999999E-2</v>
      </c>
    </row>
    <row r="24" spans="2:9" ht="15" customHeight="1" x14ac:dyDescent="0.25">
      <c r="B24" s="542" t="s">
        <v>576</v>
      </c>
      <c r="C24" s="585">
        <v>-0.58199999999999996</v>
      </c>
      <c r="D24" s="585">
        <v>-0.42799999999999999</v>
      </c>
      <c r="E24" s="585">
        <v>-0.504</v>
      </c>
      <c r="F24" s="585">
        <v>-0.58199999999999996</v>
      </c>
      <c r="G24" s="205">
        <f t="shared" si="0"/>
        <v>-2.0960000000000001</v>
      </c>
      <c r="I24" s="585">
        <v>-1.7999999999999999E-2</v>
      </c>
    </row>
    <row r="25" spans="2:9" ht="15" customHeight="1" x14ac:dyDescent="0.25">
      <c r="B25" s="542" t="s">
        <v>577</v>
      </c>
      <c r="C25" s="585">
        <v>-0.58199999999999996</v>
      </c>
      <c r="D25" s="585">
        <v>-0.42799999999999999</v>
      </c>
      <c r="E25" s="585">
        <v>-0.504</v>
      </c>
      <c r="F25" s="585">
        <v>-0.58199999999999996</v>
      </c>
      <c r="G25" s="205">
        <f t="shared" si="0"/>
        <v>-2.0960000000000001</v>
      </c>
      <c r="I25" s="585">
        <v>-1.7999999999999999E-2</v>
      </c>
    </row>
    <row r="26" spans="2:9" ht="15" customHeight="1" x14ac:dyDescent="0.25">
      <c r="B26" s="542" t="s">
        <v>578</v>
      </c>
      <c r="C26" s="585">
        <v>-0.58199999999999996</v>
      </c>
      <c r="D26" s="585">
        <v>-0.42799999999999999</v>
      </c>
      <c r="E26" s="585">
        <v>-0.504</v>
      </c>
      <c r="F26" s="585">
        <v>-0.58199999999999996</v>
      </c>
      <c r="G26" s="205">
        <f t="shared" si="0"/>
        <v>-2.0960000000000001</v>
      </c>
      <c r="I26" s="585">
        <v>-1.7999999999999999E-2</v>
      </c>
    </row>
    <row r="27" spans="2:9" ht="15" customHeight="1" x14ac:dyDescent="0.25">
      <c r="B27" s="542" t="s">
        <v>579</v>
      </c>
      <c r="C27" s="585">
        <v>-0.58199999999999996</v>
      </c>
      <c r="D27" s="585">
        <v>-0.42799999999999999</v>
      </c>
      <c r="E27" s="585">
        <v>-0.504</v>
      </c>
      <c r="F27" s="585">
        <v>-0.58199999999999996</v>
      </c>
      <c r="G27" s="205">
        <f t="shared" si="0"/>
        <v>-2.0960000000000001</v>
      </c>
      <c r="I27" s="585">
        <v>-1.7999999999999999E-2</v>
      </c>
    </row>
    <row r="28" spans="2:9" ht="15" customHeight="1" x14ac:dyDescent="0.25">
      <c r="B28" s="542" t="s">
        <v>580</v>
      </c>
      <c r="C28" s="585">
        <v>-0.58199999999999996</v>
      </c>
      <c r="D28" s="585">
        <v>-0.42799999999999999</v>
      </c>
      <c r="E28" s="585">
        <v>-0.504</v>
      </c>
      <c r="F28" s="585">
        <v>-0.58199999999999996</v>
      </c>
      <c r="G28" s="205">
        <f t="shared" si="0"/>
        <v>-2.0960000000000001</v>
      </c>
      <c r="I28" s="585">
        <v>-1.7999999999999999E-2</v>
      </c>
    </row>
    <row r="29" spans="2:9" ht="15" customHeight="1" x14ac:dyDescent="0.25">
      <c r="B29" s="542" t="s">
        <v>581</v>
      </c>
      <c r="C29" s="585">
        <v>-0.58199999999999996</v>
      </c>
      <c r="D29" s="585">
        <v>-0.42799999999999999</v>
      </c>
      <c r="E29" s="585">
        <v>-0.504</v>
      </c>
      <c r="F29" s="585">
        <v>-0.58199999999999996</v>
      </c>
      <c r="G29" s="205">
        <f t="shared" si="0"/>
        <v>-2.0960000000000001</v>
      </c>
      <c r="I29" s="585">
        <v>-1.7999999999999999E-2</v>
      </c>
    </row>
    <row r="30" spans="2:9" ht="15" customHeight="1" x14ac:dyDescent="0.25">
      <c r="B30" s="542" t="s">
        <v>582</v>
      </c>
      <c r="C30" s="585">
        <v>-0.58199999999999996</v>
      </c>
      <c r="D30" s="585">
        <v>-0.42799999999999999</v>
      </c>
      <c r="E30" s="585">
        <v>-0.504</v>
      </c>
      <c r="F30" s="585">
        <v>-0.58199999999999996</v>
      </c>
      <c r="G30" s="205">
        <f t="shared" si="0"/>
        <v>-2.0960000000000001</v>
      </c>
      <c r="I30" s="585">
        <v>-1.7999999999999999E-2</v>
      </c>
    </row>
    <row r="31" spans="2:9" ht="15" customHeight="1" x14ac:dyDescent="0.25">
      <c r="B31" s="542" t="s">
        <v>583</v>
      </c>
      <c r="C31" s="585">
        <v>-0.58199999999999996</v>
      </c>
      <c r="D31" s="585">
        <v>-0.42799999999999999</v>
      </c>
      <c r="E31" s="585">
        <v>-0.504</v>
      </c>
      <c r="F31" s="585">
        <v>-0.58199999999999996</v>
      </c>
      <c r="G31" s="205">
        <f t="shared" si="0"/>
        <v>-2.0960000000000001</v>
      </c>
      <c r="I31" s="585">
        <v>-1.7999999999999999E-2</v>
      </c>
    </row>
    <row r="32" spans="2:9" ht="15" customHeight="1" x14ac:dyDescent="0.25">
      <c r="B32" s="542" t="s">
        <v>585</v>
      </c>
      <c r="C32" s="585">
        <v>-0.58199999999999996</v>
      </c>
      <c r="D32" s="585">
        <v>-0.42799999999999999</v>
      </c>
      <c r="E32" s="585">
        <v>-0.504</v>
      </c>
      <c r="F32" s="585">
        <v>-0.58199999999999996</v>
      </c>
      <c r="G32" s="205">
        <f t="shared" si="0"/>
        <v>-2.0960000000000001</v>
      </c>
      <c r="I32" s="585">
        <v>-1.7999999999999999E-2</v>
      </c>
    </row>
    <row r="33" spans="2:9" ht="15" customHeight="1" x14ac:dyDescent="0.25">
      <c r="B33" s="542" t="s">
        <v>586</v>
      </c>
      <c r="C33" s="585">
        <v>-0.58199999999999996</v>
      </c>
      <c r="D33" s="585">
        <v>-0.42799999999999999</v>
      </c>
      <c r="E33" s="585">
        <v>-0.504</v>
      </c>
      <c r="F33" s="585">
        <v>-0.58199999999999996</v>
      </c>
      <c r="G33" s="205">
        <f t="shared" si="0"/>
        <v>-2.0960000000000001</v>
      </c>
      <c r="I33" s="585">
        <v>-1.7999999999999999E-2</v>
      </c>
    </row>
    <row r="34" spans="2:9" ht="15" customHeight="1" x14ac:dyDescent="0.25">
      <c r="B34" s="542" t="s">
        <v>587</v>
      </c>
      <c r="C34" s="585">
        <v>-0.58199999999999996</v>
      </c>
      <c r="D34" s="585">
        <v>-0.42799999999999999</v>
      </c>
      <c r="E34" s="585">
        <v>-0.504</v>
      </c>
      <c r="F34" s="585">
        <v>-0.58199999999999996</v>
      </c>
      <c r="G34" s="205">
        <f t="shared" si="0"/>
        <v>-2.0960000000000001</v>
      </c>
      <c r="I34" s="585">
        <v>-1.7999999999999999E-2</v>
      </c>
    </row>
    <row r="35" spans="2:9" ht="15" customHeight="1" x14ac:dyDescent="0.25">
      <c r="B35" s="542" t="s">
        <v>588</v>
      </c>
      <c r="C35" s="585">
        <v>-0.58199999999999996</v>
      </c>
      <c r="D35" s="585">
        <v>-0.42799999999999999</v>
      </c>
      <c r="E35" s="585">
        <v>-0.504</v>
      </c>
      <c r="F35" s="585">
        <v>-0.58199999999999996</v>
      </c>
      <c r="G35" s="205">
        <f t="shared" si="0"/>
        <v>-2.0960000000000001</v>
      </c>
      <c r="I35" s="585">
        <v>-1.7999999999999999E-2</v>
      </c>
    </row>
    <row r="36" spans="2:9" ht="15" customHeight="1" x14ac:dyDescent="0.25">
      <c r="B36" s="542" t="s">
        <v>589</v>
      </c>
      <c r="C36" s="585">
        <v>-0.58199999999999996</v>
      </c>
      <c r="D36" s="585">
        <v>-0.42799999999999999</v>
      </c>
      <c r="E36" s="585">
        <v>-0.504</v>
      </c>
      <c r="F36" s="585">
        <v>-0.58199999999999996</v>
      </c>
      <c r="G36" s="205">
        <f t="shared" si="0"/>
        <v>-2.0960000000000001</v>
      </c>
      <c r="I36" s="585">
        <v>-1.7999999999999999E-2</v>
      </c>
    </row>
    <row r="37" spans="2:9" ht="15" customHeight="1" x14ac:dyDescent="0.25">
      <c r="B37" s="542" t="s">
        <v>590</v>
      </c>
      <c r="C37" s="585">
        <v>-0.58199999999999996</v>
      </c>
      <c r="D37" s="585">
        <v>-0.42799999999999999</v>
      </c>
      <c r="E37" s="585">
        <v>-0.504</v>
      </c>
      <c r="F37" s="585">
        <v>-0.58199999999999996</v>
      </c>
      <c r="G37" s="205">
        <f t="shared" si="0"/>
        <v>-2.0960000000000001</v>
      </c>
      <c r="I37" s="585">
        <v>-1.7999999999999999E-2</v>
      </c>
    </row>
    <row r="38" spans="2:9" ht="15" customHeight="1" x14ac:dyDescent="0.25">
      <c r="B38" s="542" t="s">
        <v>591</v>
      </c>
      <c r="C38" s="585">
        <v>-0.58199999999999996</v>
      </c>
      <c r="D38" s="585">
        <v>-0.42799999999999999</v>
      </c>
      <c r="E38" s="585">
        <v>-0.504</v>
      </c>
      <c r="F38" s="585">
        <v>-0.58199999999999996</v>
      </c>
      <c r="G38" s="205">
        <f t="shared" si="0"/>
        <v>-2.0960000000000001</v>
      </c>
      <c r="I38" s="585">
        <v>-1.7999999999999999E-2</v>
      </c>
    </row>
    <row r="39" spans="2:9" ht="15" customHeight="1" x14ac:dyDescent="0.25">
      <c r="B39" s="542" t="s">
        <v>592</v>
      </c>
      <c r="C39" s="585">
        <v>-0.58199999999999996</v>
      </c>
      <c r="D39" s="585">
        <v>-0.42799999999999999</v>
      </c>
      <c r="E39" s="585">
        <v>-0.504</v>
      </c>
      <c r="F39" s="585">
        <v>-0.58199999999999996</v>
      </c>
      <c r="G39" s="205">
        <f t="shared" si="0"/>
        <v>-2.0960000000000001</v>
      </c>
      <c r="I39" s="585">
        <v>-1.7999999999999999E-2</v>
      </c>
    </row>
    <row r="40" spans="2:9" ht="15" customHeight="1" x14ac:dyDescent="0.25">
      <c r="B40" s="542" t="s">
        <v>593</v>
      </c>
      <c r="C40" s="585">
        <v>-0.58199999999999996</v>
      </c>
      <c r="D40" s="585">
        <v>-0.42799999999999999</v>
      </c>
      <c r="E40" s="585">
        <v>-0.504</v>
      </c>
      <c r="F40" s="585">
        <v>-0.58199999999999996</v>
      </c>
      <c r="G40" s="205">
        <f t="shared" si="0"/>
        <v>-2.0960000000000001</v>
      </c>
      <c r="I40" s="585">
        <v>-1.7999999999999999E-2</v>
      </c>
    </row>
    <row r="41" spans="2:9" ht="15" customHeight="1" x14ac:dyDescent="0.25">
      <c r="B41" s="542" t="s">
        <v>584</v>
      </c>
      <c r="C41" s="585">
        <v>-0.58199999999999996</v>
      </c>
      <c r="D41" s="585">
        <v>-0.42799999999999999</v>
      </c>
      <c r="E41" s="585">
        <v>-0.504</v>
      </c>
      <c r="F41" s="585">
        <v>-0.58199999999999996</v>
      </c>
      <c r="G41" s="205">
        <f t="shared" si="0"/>
        <v>-2.0960000000000001</v>
      </c>
      <c r="I41" s="585">
        <v>-1.7999999999999999E-2</v>
      </c>
    </row>
    <row r="42" spans="2:9" ht="15" hidden="1" customHeight="1" x14ac:dyDescent="0.25">
      <c r="B42" s="104" t="str">
        <f>Energy!B42</f>
        <v>Total Delta</v>
      </c>
      <c r="C42" s="459">
        <f>SUM(C7:C41)</f>
        <v>-20.370000000000015</v>
      </c>
      <c r="D42" s="458">
        <f>SUM(D7:D41)</f>
        <v>-14.980000000000013</v>
      </c>
      <c r="E42" s="458">
        <f>SUM(E7:E41)</f>
        <v>-17.639999999999993</v>
      </c>
      <c r="F42" s="458">
        <f>SUM(F7:F41)</f>
        <v>-20.370000000000015</v>
      </c>
      <c r="G42" s="427">
        <f t="shared" si="0"/>
        <v>-73.360000000000042</v>
      </c>
      <c r="I42" s="457">
        <f>SUM(I7:I41)</f>
        <v>-0.63000000000000023</v>
      </c>
    </row>
    <row r="43" spans="2:9" ht="15" hidden="1" customHeight="1" x14ac:dyDescent="0.25">
      <c r="B43" s="104"/>
      <c r="C43" s="456"/>
      <c r="D43" s="456"/>
      <c r="E43" s="456"/>
      <c r="F43" s="456"/>
      <c r="G43" s="109"/>
      <c r="I43" s="456"/>
    </row>
    <row r="44" spans="2:9" ht="21" hidden="1" customHeight="1" x14ac:dyDescent="0.35">
      <c r="B44" s="14" t="str">
        <f>Energy!B44</f>
        <v>Gamma ($MM / +1%)</v>
      </c>
    </row>
    <row r="45" spans="2:9" s="16" customFormat="1" ht="15" hidden="1" customHeight="1" x14ac:dyDescent="0.25">
      <c r="B45" s="105" t="str">
        <f>Energy!B45</f>
        <v>Total Gamma</v>
      </c>
      <c r="C45" s="425"/>
      <c r="D45" s="425"/>
      <c r="E45" s="425"/>
      <c r="F45" s="425"/>
      <c r="G45" s="426">
        <f>SUM(C45:F45)</f>
        <v>0</v>
      </c>
      <c r="I45" s="425"/>
    </row>
    <row r="46" spans="2:9" s="16" customFormat="1" ht="15" customHeight="1" x14ac:dyDescent="0.25">
      <c r="B46" s="17"/>
      <c r="C46" s="455"/>
      <c r="D46" s="455"/>
      <c r="E46" s="455"/>
      <c r="F46" s="455"/>
      <c r="G46" s="91"/>
      <c r="I46" s="455"/>
    </row>
    <row r="47" spans="2:9" s="16" customFormat="1" ht="21" customHeight="1" x14ac:dyDescent="0.35">
      <c r="B47" s="18" t="s">
        <v>748</v>
      </c>
      <c r="C47" s="312"/>
      <c r="D47" s="423"/>
      <c r="E47" s="423"/>
      <c r="F47" s="423"/>
      <c r="G47" s="91"/>
      <c r="I47" s="423"/>
    </row>
    <row r="48" spans="2:9" s="16" customFormat="1" ht="15" customHeight="1" x14ac:dyDescent="0.25">
      <c r="B48" s="105" t="str">
        <f>Energy!B48</f>
        <v>Total Vega</v>
      </c>
      <c r="C48" s="587">
        <v>29.2</v>
      </c>
      <c r="D48" s="587">
        <v>12.3</v>
      </c>
      <c r="E48" s="587">
        <v>23.4</v>
      </c>
      <c r="F48" s="587">
        <v>29.2</v>
      </c>
      <c r="G48" s="426">
        <f>SUM(C48:F48)</f>
        <v>94.100000000000009</v>
      </c>
      <c r="I48" s="587">
        <v>-0.5</v>
      </c>
    </row>
    <row r="50" spans="2:52" ht="21" x14ac:dyDescent="0.35">
      <c r="B50" s="18" t="s">
        <v>755</v>
      </c>
      <c r="D50" s="337"/>
      <c r="E50" s="337"/>
      <c r="F50" s="337"/>
      <c r="H50" s="334"/>
      <c r="I50" s="337"/>
      <c r="J50" s="334"/>
      <c r="K50" s="334"/>
      <c r="L50" s="334"/>
      <c r="M50" s="334"/>
      <c r="N50" s="334"/>
      <c r="O50" s="334"/>
      <c r="P50" s="334"/>
      <c r="Q50" s="334"/>
      <c r="R50" s="334"/>
      <c r="S50" s="334"/>
      <c r="T50" s="334"/>
      <c r="U50" s="334"/>
      <c r="V50" s="334"/>
      <c r="W50" s="334"/>
      <c r="X50" s="334"/>
      <c r="Y50" s="334"/>
      <c r="Z50" s="334"/>
      <c r="AA50" s="334"/>
      <c r="AB50" s="334"/>
      <c r="AC50" s="334"/>
      <c r="AD50" s="334"/>
      <c r="AE50" s="334"/>
      <c r="AF50" s="334"/>
      <c r="AG50" s="334"/>
      <c r="AH50" s="334"/>
      <c r="AI50" s="334"/>
      <c r="AJ50" s="334"/>
      <c r="AK50" s="334"/>
      <c r="AY50" s="334"/>
      <c r="AZ50" s="334"/>
    </row>
    <row r="51" spans="2:52" s="533" customFormat="1" ht="15" customHeight="1" x14ac:dyDescent="0.25">
      <c r="B51" s="534" t="s">
        <v>347</v>
      </c>
      <c r="C51" s="586">
        <v>2.2519999999999998</v>
      </c>
      <c r="D51" s="586">
        <v>1.2729999999999999</v>
      </c>
      <c r="E51" s="586">
        <v>2.5470000000000002</v>
      </c>
      <c r="F51" s="586">
        <v>2.2519999999999998</v>
      </c>
      <c r="G51" s="536">
        <f>SUM(C51:F51)</f>
        <v>8.3239999999999981</v>
      </c>
      <c r="I51" s="586">
        <v>-0.11899999999999999</v>
      </c>
    </row>
  </sheetData>
  <sheetProtection formatCells="0" formatColumns="0" formatRows="0" insertRows="0"/>
  <dataValidations count="1">
    <dataValidation type="custom" allowBlank="1" showErrorMessage="1" errorTitle="Data entry error:" error="Please enter a numeric value or leave blank!" sqref="C7:F41 I45 C45:F45 I51 C51:F51 I48 I7:I41 C48:F48">
      <formula1>OR(ISNUMBER(C7),ISBLANK(C7))</formula1>
    </dataValidation>
  </dataValidations>
  <pageMargins left="0.7" right="0.7" top="0.75" bottom="0.75" header="0.3" footer="0.3"/>
  <pageSetup scale="58" orientation="landscape" r:id="rId1"/>
  <headerFooter>
    <oddFooter>&amp;LPrinted: &amp;D&amp;R&amp;P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Q63"/>
  <sheetViews>
    <sheetView showGridLines="0" zoomScale="80" zoomScaleNormal="80" workbookViewId="0">
      <pane xSplit="3" ySplit="6" topLeftCell="D7" activePane="bottomRight" state="frozen"/>
      <selection activeCell="L137" sqref="L137"/>
      <selection pane="topRight" activeCell="L137" sqref="L137"/>
      <selection pane="bottomLeft" activeCell="L137" sqref="L137"/>
      <selection pane="bottomRight" activeCell="D7" sqref="D7"/>
    </sheetView>
  </sheetViews>
  <sheetFormatPr defaultRowHeight="15" customHeight="1" x14ac:dyDescent="0.25"/>
  <cols>
    <col min="1" max="1" width="1.5703125" customWidth="1"/>
    <col min="2" max="2" width="23.140625" customWidth="1"/>
    <col min="3" max="3" width="10.42578125" style="23" hidden="1" customWidth="1"/>
    <col min="4" max="5" width="13" style="4" customWidth="1"/>
    <col min="6" max="10" width="13" customWidth="1"/>
    <col min="11" max="11" width="13" style="566" customWidth="1"/>
    <col min="12" max="12" width="13" customWidth="1"/>
    <col min="13" max="13" width="13" style="333" customWidth="1"/>
    <col min="14" max="15" width="13" customWidth="1"/>
    <col min="16" max="16" width="13" style="333" customWidth="1"/>
    <col min="17" max="18" width="13" customWidth="1"/>
    <col min="19" max="19" width="8.85546875" hidden="1" customWidth="1"/>
    <col min="20" max="26" width="13" customWidth="1"/>
    <col min="27" max="27" width="13" hidden="1" customWidth="1"/>
    <col min="28" max="34" width="13" customWidth="1"/>
    <col min="35" max="35" width="8.85546875" hidden="1" customWidth="1"/>
    <col min="36" max="37" width="13" customWidth="1"/>
    <col min="38" max="38" width="9.85546875" hidden="1" customWidth="1"/>
    <col min="39" max="40" width="13.140625" style="333" customWidth="1"/>
    <col min="41" max="41" width="18.85546875" bestFit="1" customWidth="1"/>
    <col min="42" max="42" width="11.42578125" bestFit="1" customWidth="1"/>
    <col min="43" max="43" width="12.42578125" customWidth="1"/>
    <col min="44" max="44" width="8.7109375" customWidth="1"/>
  </cols>
  <sheetData>
    <row r="1" spans="1:43" ht="15.75" customHeight="1" x14ac:dyDescent="0.25">
      <c r="A1" s="5" t="str">
        <f>TemplateName</f>
        <v>CCAR 2014 Market Shocks: Severely Adverse Scenario</v>
      </c>
      <c r="O1" s="4"/>
      <c r="P1" s="334"/>
      <c r="R1" s="4"/>
      <c r="S1" s="9"/>
      <c r="AO1" s="333"/>
      <c r="AP1" s="333"/>
    </row>
    <row r="2" spans="1:43" ht="15.75" customHeight="1" x14ac:dyDescent="0.25">
      <c r="A2" s="20" t="s">
        <v>384</v>
      </c>
      <c r="L2" s="9"/>
      <c r="M2" s="330"/>
      <c r="N2" s="9"/>
      <c r="O2" s="4"/>
      <c r="P2" s="334"/>
      <c r="R2" s="4"/>
      <c r="S2" s="4"/>
      <c r="AO2" s="333"/>
      <c r="AP2" s="333"/>
    </row>
    <row r="3" spans="1:43" ht="15" customHeight="1" x14ac:dyDescent="0.25">
      <c r="C3" s="4"/>
      <c r="D3" s="73"/>
    </row>
    <row r="4" spans="1:43" ht="15.75" customHeight="1" thickBot="1" x14ac:dyDescent="0.3">
      <c r="C4" s="4"/>
    </row>
    <row r="5" spans="1:43" s="13" customFormat="1" ht="15" customHeight="1" thickBot="1" x14ac:dyDescent="0.3">
      <c r="A5" s="111"/>
      <c r="C5" s="661" t="s">
        <v>385</v>
      </c>
      <c r="D5" s="663" t="s">
        <v>386</v>
      </c>
      <c r="E5" s="663"/>
      <c r="F5" s="663"/>
      <c r="G5" s="663"/>
      <c r="H5" s="663"/>
      <c r="I5" s="663"/>
      <c r="J5" s="663"/>
      <c r="K5" s="663"/>
      <c r="L5" s="663"/>
      <c r="M5" s="663"/>
      <c r="N5" s="663"/>
      <c r="O5" s="663"/>
      <c r="P5" s="663"/>
      <c r="Q5" s="663"/>
      <c r="R5" s="663"/>
      <c r="S5" s="664"/>
      <c r="T5" s="659" t="s">
        <v>387</v>
      </c>
      <c r="U5" s="665"/>
      <c r="V5" s="665"/>
      <c r="W5" s="665"/>
      <c r="X5" s="665"/>
      <c r="Y5" s="665"/>
      <c r="Z5" s="665"/>
      <c r="AA5" s="660"/>
      <c r="AB5" s="659" t="s">
        <v>388</v>
      </c>
      <c r="AC5" s="665"/>
      <c r="AD5" s="665"/>
      <c r="AE5" s="665"/>
      <c r="AF5" s="665"/>
      <c r="AG5" s="665"/>
      <c r="AH5" s="665"/>
      <c r="AI5" s="660"/>
      <c r="AJ5" s="659" t="s">
        <v>389</v>
      </c>
      <c r="AK5" s="665"/>
      <c r="AL5" s="660"/>
      <c r="AM5" s="659" t="s">
        <v>410</v>
      </c>
      <c r="AN5" s="660"/>
      <c r="AO5" s="19"/>
      <c r="AP5" s="19"/>
    </row>
    <row r="6" spans="1:43" s="13" customFormat="1" ht="45.75" thickBot="1" x14ac:dyDescent="0.3">
      <c r="A6" s="112"/>
      <c r="C6" s="662"/>
      <c r="D6" s="253" t="s">
        <v>390</v>
      </c>
      <c r="E6" s="254" t="s">
        <v>391</v>
      </c>
      <c r="F6" s="254" t="s">
        <v>392</v>
      </c>
      <c r="G6" s="254" t="s">
        <v>393</v>
      </c>
      <c r="H6" s="254" t="s">
        <v>394</v>
      </c>
      <c r="I6" s="254" t="s">
        <v>395</v>
      </c>
      <c r="J6" s="254" t="s">
        <v>396</v>
      </c>
      <c r="K6" s="570" t="s">
        <v>787</v>
      </c>
      <c r="L6" s="254" t="s">
        <v>456</v>
      </c>
      <c r="M6" s="404" t="s">
        <v>691</v>
      </c>
      <c r="N6" s="404" t="s">
        <v>692</v>
      </c>
      <c r="O6" s="404" t="s">
        <v>675</v>
      </c>
      <c r="P6" s="404" t="s">
        <v>676</v>
      </c>
      <c r="Q6" s="404" t="s">
        <v>605</v>
      </c>
      <c r="R6" s="588" t="s">
        <v>204</v>
      </c>
      <c r="S6" s="255" t="s">
        <v>398</v>
      </c>
      <c r="T6" s="254" t="s">
        <v>399</v>
      </c>
      <c r="U6" s="254" t="s">
        <v>400</v>
      </c>
      <c r="V6" s="254" t="s">
        <v>401</v>
      </c>
      <c r="W6" s="404" t="s">
        <v>604</v>
      </c>
      <c r="X6" s="254" t="s">
        <v>456</v>
      </c>
      <c r="Y6" s="254" t="s">
        <v>457</v>
      </c>
      <c r="Z6" s="588" t="s">
        <v>204</v>
      </c>
      <c r="AA6" s="255" t="s">
        <v>402</v>
      </c>
      <c r="AB6" s="254" t="s">
        <v>404</v>
      </c>
      <c r="AC6" s="254" t="s">
        <v>405</v>
      </c>
      <c r="AD6" s="254" t="s">
        <v>406</v>
      </c>
      <c r="AE6" s="254" t="s">
        <v>456</v>
      </c>
      <c r="AF6" s="254" t="s">
        <v>457</v>
      </c>
      <c r="AG6" s="254" t="s">
        <v>397</v>
      </c>
      <c r="AH6" s="588" t="s">
        <v>204</v>
      </c>
      <c r="AI6" s="255" t="s">
        <v>407</v>
      </c>
      <c r="AJ6" s="254" t="s">
        <v>408</v>
      </c>
      <c r="AK6" s="588" t="s">
        <v>204</v>
      </c>
      <c r="AL6" s="255" t="s">
        <v>409</v>
      </c>
      <c r="AM6" s="404" t="s">
        <v>694</v>
      </c>
      <c r="AN6" s="588" t="s">
        <v>695</v>
      </c>
      <c r="AO6" s="256" t="s">
        <v>204</v>
      </c>
      <c r="AP6" s="19"/>
      <c r="AQ6" s="19"/>
    </row>
    <row r="7" spans="1:43" s="113" customFormat="1" ht="16.5" customHeight="1" thickBot="1" x14ac:dyDescent="0.3">
      <c r="A7" s="114"/>
      <c r="B7" s="115" t="s">
        <v>735</v>
      </c>
      <c r="C7" s="116"/>
      <c r="D7" s="117"/>
      <c r="E7" s="117"/>
      <c r="F7" s="117"/>
      <c r="G7" s="117"/>
      <c r="H7" s="117"/>
      <c r="I7" s="117"/>
      <c r="J7" s="117"/>
      <c r="K7" s="569"/>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c r="AM7" s="117"/>
      <c r="AN7" s="117"/>
      <c r="AO7" s="117"/>
      <c r="AP7" s="22"/>
      <c r="AQ7" s="22"/>
    </row>
    <row r="8" spans="1:43" s="118" customFormat="1" ht="15" customHeight="1" x14ac:dyDescent="0.25">
      <c r="B8" s="119" t="s">
        <v>411</v>
      </c>
      <c r="C8" s="207">
        <f t="shared" ref="C8:C13" si="0">S8+AA8+AI8+AL8+SUM(AO8:AO8)</f>
        <v>0</v>
      </c>
      <c r="D8" s="593"/>
      <c r="E8" s="593"/>
      <c r="F8" s="593"/>
      <c r="G8" s="593"/>
      <c r="H8" s="593"/>
      <c r="I8" s="593"/>
      <c r="J8" s="593"/>
      <c r="K8" s="593"/>
      <c r="L8" s="593"/>
      <c r="M8" s="593"/>
      <c r="N8" s="593"/>
      <c r="O8" s="593"/>
      <c r="P8" s="593"/>
      <c r="Q8" s="593"/>
      <c r="R8" s="594"/>
      <c r="S8" s="595"/>
      <c r="T8" s="482"/>
      <c r="U8" s="482"/>
      <c r="V8" s="482"/>
      <c r="W8" s="482"/>
      <c r="X8" s="482"/>
      <c r="Y8" s="482"/>
      <c r="Z8" s="484"/>
      <c r="AA8" s="483"/>
      <c r="AB8" s="482"/>
      <c r="AC8" s="482"/>
      <c r="AD8" s="482"/>
      <c r="AE8" s="482"/>
      <c r="AF8" s="482"/>
      <c r="AG8" s="482"/>
      <c r="AH8" s="484"/>
      <c r="AI8" s="483"/>
      <c r="AJ8" s="482"/>
      <c r="AK8" s="484"/>
      <c r="AL8" s="483"/>
      <c r="AM8" s="482"/>
      <c r="AN8" s="484"/>
      <c r="AO8" s="484"/>
      <c r="AQ8" s="589"/>
    </row>
    <row r="9" spans="1:43" s="118" customFormat="1" ht="15" customHeight="1" x14ac:dyDescent="0.25">
      <c r="B9" s="120" t="s">
        <v>459</v>
      </c>
      <c r="C9" s="208">
        <f t="shared" si="0"/>
        <v>-6.7059999999999995</v>
      </c>
      <c r="D9" s="596">
        <v>-0.155</v>
      </c>
      <c r="E9" s="578">
        <v>-0.14199999999999999</v>
      </c>
      <c r="F9" s="578">
        <v>-0.38700000000000001</v>
      </c>
      <c r="G9" s="578">
        <v>-0.155</v>
      </c>
      <c r="H9" s="578">
        <v>-0.38700000000000001</v>
      </c>
      <c r="I9" s="578">
        <v>-0.19500000000000001</v>
      </c>
      <c r="J9" s="578">
        <v>-0.19500000000000001</v>
      </c>
      <c r="K9" s="597">
        <v>-0.28599999999999998</v>
      </c>
      <c r="L9" s="578">
        <v>-0.38700000000000001</v>
      </c>
      <c r="M9" s="578">
        <v>-0.28599999999999998</v>
      </c>
      <c r="N9" s="578">
        <v>-0.19500000000000001</v>
      </c>
      <c r="O9" s="578">
        <v>-0.155</v>
      </c>
      <c r="P9" s="578">
        <v>-0.14199999999999999</v>
      </c>
      <c r="Q9" s="578">
        <v>-0.16800000000000001</v>
      </c>
      <c r="R9" s="598">
        <v>-0.38700000000000001</v>
      </c>
      <c r="S9" s="599">
        <f>SUM(D9:R9)</f>
        <v>-3.6219999999999999</v>
      </c>
      <c r="T9" s="596">
        <v>-7.2999999999999995E-2</v>
      </c>
      <c r="U9" s="578">
        <v>-0.13700000000000001</v>
      </c>
      <c r="V9" s="578">
        <v>-0.17799999999999999</v>
      </c>
      <c r="W9" s="578">
        <v>-0.17799999999999999</v>
      </c>
      <c r="X9" s="578">
        <v>-0.17799999999999999</v>
      </c>
      <c r="Y9" s="578">
        <v>-0.08</v>
      </c>
      <c r="Z9" s="598">
        <v>-0.17799999999999999</v>
      </c>
      <c r="AA9" s="599">
        <f>SUM(T9:Z9)</f>
        <v>-1.002</v>
      </c>
      <c r="AB9" s="578">
        <v>-0.189</v>
      </c>
      <c r="AC9" s="596">
        <v>-0.26400000000000001</v>
      </c>
      <c r="AD9" s="578">
        <v>-0.34300000000000003</v>
      </c>
      <c r="AE9" s="578">
        <v>-0.26400000000000001</v>
      </c>
      <c r="AF9" s="578">
        <v>-0.26400000000000001</v>
      </c>
      <c r="AG9" s="578">
        <v>-0.184</v>
      </c>
      <c r="AH9" s="598">
        <v>-0.34300000000000003</v>
      </c>
      <c r="AI9" s="599">
        <f>SUM(AB9:AH9)</f>
        <v>-1.851</v>
      </c>
      <c r="AJ9" s="578">
        <v>-0.17699999999999999</v>
      </c>
      <c r="AK9" s="598">
        <v>-2.7E-2</v>
      </c>
      <c r="AL9" s="599">
        <f>SUM(AJ9:AK9)</f>
        <v>-0.20399999999999999</v>
      </c>
      <c r="AM9" s="578">
        <v>-0.184</v>
      </c>
      <c r="AN9" s="598">
        <v>0.184</v>
      </c>
      <c r="AO9" s="598">
        <v>-2.7E-2</v>
      </c>
    </row>
    <row r="10" spans="1:43" s="118" customFormat="1" ht="15" customHeight="1" x14ac:dyDescent="0.25">
      <c r="B10" s="120">
        <v>2006</v>
      </c>
      <c r="C10" s="208">
        <f t="shared" si="0"/>
        <v>-7.677999999999999</v>
      </c>
      <c r="D10" s="596">
        <v>-0.21099999999999999</v>
      </c>
      <c r="E10" s="578">
        <v>-0.17699999999999999</v>
      </c>
      <c r="F10" s="578">
        <v>-0.47499999999999998</v>
      </c>
      <c r="G10" s="578">
        <v>-0.21099999999999999</v>
      </c>
      <c r="H10" s="578">
        <v>-0.47499999999999998</v>
      </c>
      <c r="I10" s="578">
        <v>-0.314</v>
      </c>
      <c r="J10" s="578">
        <v>-0.19500000000000001</v>
      </c>
      <c r="K10" s="597">
        <v>-0.38500000000000001</v>
      </c>
      <c r="L10" s="578">
        <v>-0.47499999999999998</v>
      </c>
      <c r="M10" s="578">
        <v>-0.38500000000000001</v>
      </c>
      <c r="N10" s="578">
        <v>-0.19500000000000001</v>
      </c>
      <c r="O10" s="578">
        <v>-0.21099999999999999</v>
      </c>
      <c r="P10" s="578">
        <v>-0.17699999999999999</v>
      </c>
      <c r="Q10" s="578">
        <v>-0.16800000000000001</v>
      </c>
      <c r="R10" s="598">
        <v>-0.47499999999999998</v>
      </c>
      <c r="S10" s="599">
        <f>SUM(D10:R10)</f>
        <v>-4.528999999999999</v>
      </c>
      <c r="T10" s="596">
        <v>-7.2999999999999995E-2</v>
      </c>
      <c r="U10" s="578">
        <v>-0.13700000000000001</v>
      </c>
      <c r="V10" s="578">
        <v>-0.185</v>
      </c>
      <c r="W10" s="578">
        <v>-0.185</v>
      </c>
      <c r="X10" s="578">
        <v>-0.185</v>
      </c>
      <c r="Y10" s="578">
        <v>-0.08</v>
      </c>
      <c r="Z10" s="598">
        <v>-0.185</v>
      </c>
      <c r="AA10" s="599">
        <f>SUM(T10:Z10)</f>
        <v>-1.03</v>
      </c>
      <c r="AB10" s="578">
        <v>-0.189</v>
      </c>
      <c r="AC10" s="596">
        <v>-0.26400000000000001</v>
      </c>
      <c r="AD10" s="578">
        <v>-0.34300000000000003</v>
      </c>
      <c r="AE10" s="578">
        <v>-0.26400000000000001</v>
      </c>
      <c r="AF10" s="578">
        <v>-0.26400000000000001</v>
      </c>
      <c r="AG10" s="578">
        <v>-0.221</v>
      </c>
      <c r="AH10" s="598">
        <v>-0.34300000000000003</v>
      </c>
      <c r="AI10" s="599">
        <f>SUM(AB10:AH10)</f>
        <v>-1.8880000000000001</v>
      </c>
      <c r="AJ10" s="578">
        <v>-0.17699999999999999</v>
      </c>
      <c r="AK10" s="598">
        <v>-2.7E-2</v>
      </c>
      <c r="AL10" s="599">
        <f>SUM(AJ10:AK10)</f>
        <v>-0.20399999999999999</v>
      </c>
      <c r="AM10" s="578">
        <v>-0.221</v>
      </c>
      <c r="AN10" s="598">
        <v>0.221</v>
      </c>
      <c r="AO10" s="598">
        <v>-2.7E-2</v>
      </c>
    </row>
    <row r="11" spans="1:43" s="118" customFormat="1" ht="15" customHeight="1" x14ac:dyDescent="0.25">
      <c r="B11" s="120">
        <v>2007</v>
      </c>
      <c r="C11" s="208">
        <f t="shared" si="0"/>
        <v>-7.5129999999999999</v>
      </c>
      <c r="D11" s="596">
        <v>-0.27600000000000002</v>
      </c>
      <c r="E11" s="578">
        <v>-0.22500000000000001</v>
      </c>
      <c r="F11" s="578">
        <v>-0.47499999999999998</v>
      </c>
      <c r="G11" s="578">
        <v>-0.27600000000000002</v>
      </c>
      <c r="H11" s="578">
        <v>-0.29499999999999998</v>
      </c>
      <c r="I11" s="578">
        <v>-0.29499999999999998</v>
      </c>
      <c r="J11" s="578">
        <v>-0.19500000000000001</v>
      </c>
      <c r="K11" s="597">
        <v>-0.38500000000000001</v>
      </c>
      <c r="L11" s="578">
        <v>-0.29499999999999998</v>
      </c>
      <c r="M11" s="578">
        <v>-0.38500000000000001</v>
      </c>
      <c r="N11" s="578">
        <v>-0.19500000000000001</v>
      </c>
      <c r="O11" s="578">
        <v>-0.27600000000000002</v>
      </c>
      <c r="P11" s="578">
        <v>-0.22500000000000001</v>
      </c>
      <c r="Q11" s="578">
        <v>-0.16800000000000001</v>
      </c>
      <c r="R11" s="598">
        <v>-0.29499999999999998</v>
      </c>
      <c r="S11" s="599">
        <f>SUM(D11:R11)</f>
        <v>-4.2610000000000001</v>
      </c>
      <c r="T11" s="596">
        <v>-7.8E-2</v>
      </c>
      <c r="U11" s="578">
        <v>-0.183</v>
      </c>
      <c r="V11" s="578">
        <v>-0.19800000000000001</v>
      </c>
      <c r="W11" s="578">
        <v>-0.19800000000000001</v>
      </c>
      <c r="X11" s="578">
        <v>-0.19800000000000001</v>
      </c>
      <c r="Y11" s="578">
        <v>-0.08</v>
      </c>
      <c r="Z11" s="598">
        <v>-0.19800000000000001</v>
      </c>
      <c r="AA11" s="599">
        <f>SUM(T11:Z11)</f>
        <v>-1.133</v>
      </c>
      <c r="AB11" s="578">
        <v>-0.189</v>
      </c>
      <c r="AC11" s="596">
        <v>-0.26400000000000001</v>
      </c>
      <c r="AD11" s="578">
        <v>-0.34300000000000003</v>
      </c>
      <c r="AE11" s="578">
        <v>-0.26400000000000001</v>
      </c>
      <c r="AF11" s="578">
        <v>-0.26400000000000001</v>
      </c>
      <c r="AG11" s="578">
        <v>-0.221</v>
      </c>
      <c r="AH11" s="598">
        <v>-0.34300000000000003</v>
      </c>
      <c r="AI11" s="599">
        <f>SUM(AB11:AH11)</f>
        <v>-1.8880000000000001</v>
      </c>
      <c r="AJ11" s="578">
        <v>-0.17699999999999999</v>
      </c>
      <c r="AK11" s="598">
        <v>-2.7E-2</v>
      </c>
      <c r="AL11" s="599">
        <f>SUM(AJ11:AK11)</f>
        <v>-0.20399999999999999</v>
      </c>
      <c r="AM11" s="578">
        <v>-0.221</v>
      </c>
      <c r="AN11" s="598">
        <v>0.221</v>
      </c>
      <c r="AO11" s="598">
        <v>-2.7E-2</v>
      </c>
    </row>
    <row r="12" spans="1:43" s="118" customFormat="1" ht="15" customHeight="1" x14ac:dyDescent="0.25">
      <c r="B12" s="120" t="s">
        <v>412</v>
      </c>
      <c r="C12" s="208">
        <f t="shared" si="0"/>
        <v>-6.7059999999999995</v>
      </c>
      <c r="D12" s="596">
        <v>-0.155</v>
      </c>
      <c r="E12" s="578">
        <v>-0.14199999999999999</v>
      </c>
      <c r="F12" s="578">
        <v>-0.38700000000000001</v>
      </c>
      <c r="G12" s="578">
        <v>-0.155</v>
      </c>
      <c r="H12" s="578">
        <v>-0.38700000000000001</v>
      </c>
      <c r="I12" s="578">
        <v>-0.19500000000000001</v>
      </c>
      <c r="J12" s="578">
        <v>-0.19500000000000001</v>
      </c>
      <c r="K12" s="597">
        <v>-0.28599999999999998</v>
      </c>
      <c r="L12" s="578">
        <v>-0.38700000000000001</v>
      </c>
      <c r="M12" s="578">
        <v>-0.28599999999999998</v>
      </c>
      <c r="N12" s="578">
        <v>-0.19500000000000001</v>
      </c>
      <c r="O12" s="578">
        <v>-0.155</v>
      </c>
      <c r="P12" s="578">
        <v>-0.14199999999999999</v>
      </c>
      <c r="Q12" s="578">
        <v>-0.16800000000000001</v>
      </c>
      <c r="R12" s="598">
        <v>-0.38700000000000001</v>
      </c>
      <c r="S12" s="599">
        <f>SUM(D12:R12)</f>
        <v>-3.6219999999999999</v>
      </c>
      <c r="T12" s="596">
        <v>-7.2999999999999995E-2</v>
      </c>
      <c r="U12" s="578">
        <v>-0.13700000000000001</v>
      </c>
      <c r="V12" s="578">
        <v>-0.17799999999999999</v>
      </c>
      <c r="W12" s="578">
        <v>-0.17799999999999999</v>
      </c>
      <c r="X12" s="578">
        <v>-0.17799999999999999</v>
      </c>
      <c r="Y12" s="578">
        <v>-0.08</v>
      </c>
      <c r="Z12" s="598">
        <v>-0.17799999999999999</v>
      </c>
      <c r="AA12" s="599">
        <f>SUM(T12:Z12)</f>
        <v>-1.002</v>
      </c>
      <c r="AB12" s="578">
        <v>-0.189</v>
      </c>
      <c r="AC12" s="596">
        <v>-0.26400000000000001</v>
      </c>
      <c r="AD12" s="578">
        <v>-0.34300000000000003</v>
      </c>
      <c r="AE12" s="578">
        <v>-0.26400000000000001</v>
      </c>
      <c r="AF12" s="578">
        <v>-0.26400000000000001</v>
      </c>
      <c r="AG12" s="578">
        <v>-0.184</v>
      </c>
      <c r="AH12" s="598">
        <v>-0.34300000000000003</v>
      </c>
      <c r="AI12" s="599">
        <f>SUM(AB12:AH12)</f>
        <v>-1.851</v>
      </c>
      <c r="AJ12" s="578">
        <v>-0.17699999999999999</v>
      </c>
      <c r="AK12" s="598">
        <v>-2.7E-2</v>
      </c>
      <c r="AL12" s="599">
        <f>SUM(AJ12:AK12)</f>
        <v>-0.20399999999999999</v>
      </c>
      <c r="AM12" s="578">
        <v>-0.184</v>
      </c>
      <c r="AN12" s="598">
        <v>0.184</v>
      </c>
      <c r="AO12" s="598">
        <v>-2.7E-2</v>
      </c>
    </row>
    <row r="13" spans="1:43" s="118" customFormat="1" ht="15" customHeight="1" x14ac:dyDescent="0.25">
      <c r="B13" s="120" t="s">
        <v>413</v>
      </c>
      <c r="C13" s="208">
        <f t="shared" si="0"/>
        <v>-7.5129999999999999</v>
      </c>
      <c r="D13" s="596">
        <v>-0.27600000000000002</v>
      </c>
      <c r="E13" s="578">
        <v>-0.22500000000000001</v>
      </c>
      <c r="F13" s="578">
        <v>-0.47499999999999998</v>
      </c>
      <c r="G13" s="578">
        <v>-0.27600000000000002</v>
      </c>
      <c r="H13" s="578">
        <v>-0.29499999999999998</v>
      </c>
      <c r="I13" s="578">
        <v>-0.29499999999999998</v>
      </c>
      <c r="J13" s="578">
        <v>-0.19500000000000001</v>
      </c>
      <c r="K13" s="597">
        <v>-0.38500000000000001</v>
      </c>
      <c r="L13" s="578">
        <v>-0.29499999999999998</v>
      </c>
      <c r="M13" s="578">
        <v>-0.38500000000000001</v>
      </c>
      <c r="N13" s="578">
        <v>-0.19500000000000001</v>
      </c>
      <c r="O13" s="578">
        <v>-0.27600000000000002</v>
      </c>
      <c r="P13" s="578">
        <v>-0.22500000000000001</v>
      </c>
      <c r="Q13" s="578">
        <v>-0.16800000000000001</v>
      </c>
      <c r="R13" s="598">
        <v>-0.29499999999999998</v>
      </c>
      <c r="S13" s="599">
        <f>SUM(D13:R13)</f>
        <v>-4.2610000000000001</v>
      </c>
      <c r="T13" s="596">
        <v>-7.8E-2</v>
      </c>
      <c r="U13" s="578">
        <v>-0.183</v>
      </c>
      <c r="V13" s="578">
        <v>-0.19800000000000001</v>
      </c>
      <c r="W13" s="578">
        <v>-0.19800000000000001</v>
      </c>
      <c r="X13" s="578">
        <v>-0.19800000000000001</v>
      </c>
      <c r="Y13" s="578">
        <v>-0.08</v>
      </c>
      <c r="Z13" s="598">
        <v>-0.19800000000000001</v>
      </c>
      <c r="AA13" s="599">
        <f>SUM(T13:Z13)</f>
        <v>-1.133</v>
      </c>
      <c r="AB13" s="578">
        <v>-0.189</v>
      </c>
      <c r="AC13" s="596">
        <v>-0.26400000000000001</v>
      </c>
      <c r="AD13" s="578">
        <v>-0.34300000000000003</v>
      </c>
      <c r="AE13" s="578">
        <v>-0.26400000000000001</v>
      </c>
      <c r="AF13" s="578">
        <v>-0.26400000000000001</v>
      </c>
      <c r="AG13" s="578">
        <v>-0.221</v>
      </c>
      <c r="AH13" s="598">
        <v>-0.34300000000000003</v>
      </c>
      <c r="AI13" s="599">
        <f>SUM(AB13:AH13)</f>
        <v>-1.8880000000000001</v>
      </c>
      <c r="AJ13" s="578">
        <v>-0.17699999999999999</v>
      </c>
      <c r="AK13" s="598">
        <v>-2.7E-2</v>
      </c>
      <c r="AL13" s="599">
        <f>SUM(AJ13:AK13)</f>
        <v>-0.20399999999999999</v>
      </c>
      <c r="AM13" s="578">
        <v>-0.221</v>
      </c>
      <c r="AN13" s="598">
        <v>0.221</v>
      </c>
      <c r="AO13" s="598">
        <v>-2.7E-2</v>
      </c>
    </row>
    <row r="14" spans="1:43" ht="8.25" customHeight="1" x14ac:dyDescent="0.25">
      <c r="B14" s="121"/>
      <c r="C14" s="122"/>
      <c r="D14" s="600"/>
      <c r="E14" s="600"/>
      <c r="F14" s="601"/>
      <c r="G14" s="601"/>
      <c r="H14" s="601"/>
      <c r="I14" s="601"/>
      <c r="J14" s="601"/>
      <c r="K14" s="601"/>
      <c r="L14" s="601"/>
      <c r="M14" s="601"/>
      <c r="N14" s="601"/>
      <c r="O14" s="601"/>
      <c r="P14" s="601"/>
      <c r="Q14" s="601"/>
      <c r="R14" s="602"/>
      <c r="S14" s="603"/>
      <c r="T14" s="601"/>
      <c r="U14" s="601"/>
      <c r="V14" s="601"/>
      <c r="W14" s="601"/>
      <c r="X14" s="601"/>
      <c r="Y14" s="601"/>
      <c r="Z14" s="602"/>
      <c r="AA14" s="603"/>
      <c r="AB14" s="601"/>
      <c r="AC14" s="601"/>
      <c r="AD14" s="601"/>
      <c r="AE14" s="601"/>
      <c r="AF14" s="601"/>
      <c r="AG14" s="601"/>
      <c r="AH14" s="602"/>
      <c r="AI14" s="603"/>
      <c r="AJ14" s="601"/>
      <c r="AK14" s="602"/>
      <c r="AL14" s="603"/>
      <c r="AM14" s="601"/>
      <c r="AN14" s="602"/>
      <c r="AO14" s="602"/>
    </row>
    <row r="15" spans="1:43" s="118" customFormat="1" ht="15" customHeight="1" x14ac:dyDescent="0.25">
      <c r="B15" s="123" t="s">
        <v>414</v>
      </c>
      <c r="C15" s="208">
        <f t="shared" ref="C15:C20" si="1">S15+AA15+AI15+AL15+SUM(AO15:AO15)</f>
        <v>0</v>
      </c>
      <c r="D15" s="604"/>
      <c r="E15" s="604"/>
      <c r="F15" s="604"/>
      <c r="G15" s="604"/>
      <c r="H15" s="604"/>
      <c r="I15" s="604"/>
      <c r="J15" s="604"/>
      <c r="K15" s="604"/>
      <c r="L15" s="604"/>
      <c r="M15" s="604"/>
      <c r="N15" s="604"/>
      <c r="O15" s="604"/>
      <c r="P15" s="604"/>
      <c r="Q15" s="604"/>
      <c r="R15" s="605"/>
      <c r="S15" s="606"/>
      <c r="T15" s="604"/>
      <c r="U15" s="604"/>
      <c r="V15" s="604"/>
      <c r="W15" s="604"/>
      <c r="X15" s="604"/>
      <c r="Y15" s="604"/>
      <c r="Z15" s="605"/>
      <c r="AA15" s="606"/>
      <c r="AB15" s="604"/>
      <c r="AC15" s="604"/>
      <c r="AD15" s="604"/>
      <c r="AE15" s="604"/>
      <c r="AF15" s="604"/>
      <c r="AG15" s="604"/>
      <c r="AH15" s="605"/>
      <c r="AI15" s="606"/>
      <c r="AJ15" s="604"/>
      <c r="AK15" s="605"/>
      <c r="AL15" s="606"/>
      <c r="AM15" s="604"/>
      <c r="AN15" s="605"/>
      <c r="AO15" s="605"/>
    </row>
    <row r="16" spans="1:43" s="118" customFormat="1" ht="15" customHeight="1" x14ac:dyDescent="0.25">
      <c r="B16" s="120" t="s">
        <v>459</v>
      </c>
      <c r="C16" s="208">
        <f t="shared" si="1"/>
        <v>-13.857999999999999</v>
      </c>
      <c r="D16" s="596">
        <v>-0.58899999999999997</v>
      </c>
      <c r="E16" s="578">
        <v>-0.38200000000000001</v>
      </c>
      <c r="F16" s="578">
        <v>-0.70699999999999996</v>
      </c>
      <c r="G16" s="578">
        <v>-0.58899999999999997</v>
      </c>
      <c r="H16" s="578">
        <v>-0.70699999999999996</v>
      </c>
      <c r="I16" s="578">
        <v>-0.40300000000000002</v>
      </c>
      <c r="J16" s="578">
        <v>-0.379</v>
      </c>
      <c r="K16" s="597">
        <v>-0.28599999999999998</v>
      </c>
      <c r="L16" s="578">
        <v>-0.70699999999999996</v>
      </c>
      <c r="M16" s="578">
        <v>-0.28599999999999998</v>
      </c>
      <c r="N16" s="578">
        <v>-0.379</v>
      </c>
      <c r="O16" s="578">
        <v>-0.58899999999999997</v>
      </c>
      <c r="P16" s="578">
        <v>-0.38200000000000001</v>
      </c>
      <c r="Q16" s="578">
        <v>-0.34499999999999997</v>
      </c>
      <c r="R16" s="598">
        <v>-0.70699999999999996</v>
      </c>
      <c r="S16" s="599">
        <f>SUM(D16:R16)</f>
        <v>-7.4369999999999994</v>
      </c>
      <c r="T16" s="596">
        <v>-0.17799999999999999</v>
      </c>
      <c r="U16" s="578">
        <v>-0.33100000000000002</v>
      </c>
      <c r="V16" s="578">
        <v>-0.28899999999999998</v>
      </c>
      <c r="W16" s="578">
        <v>-0.33100000000000002</v>
      </c>
      <c r="X16" s="578">
        <v>-0.33100000000000002</v>
      </c>
      <c r="Y16" s="578">
        <v>-0.08</v>
      </c>
      <c r="Z16" s="598">
        <v>-0.33100000000000002</v>
      </c>
      <c r="AA16" s="599">
        <f>SUM(T16:Z16)</f>
        <v>-1.871</v>
      </c>
      <c r="AB16" s="578">
        <v>-0.48099999999999998</v>
      </c>
      <c r="AC16" s="596">
        <v>-0.58399999999999996</v>
      </c>
      <c r="AD16" s="578">
        <v>-0.75900000000000001</v>
      </c>
      <c r="AE16" s="578">
        <v>-0.58399999999999996</v>
      </c>
      <c r="AF16" s="578">
        <v>-0.58399999999999996</v>
      </c>
      <c r="AG16" s="578">
        <v>-0.184</v>
      </c>
      <c r="AH16" s="598">
        <v>-0.75900000000000001</v>
      </c>
      <c r="AI16" s="599">
        <f>SUM(AB16:AH16)</f>
        <v>-3.9350000000000001</v>
      </c>
      <c r="AJ16" s="578">
        <v>-0.56100000000000005</v>
      </c>
      <c r="AK16" s="598">
        <v>-2.7E-2</v>
      </c>
      <c r="AL16" s="599">
        <f>SUM(AJ16:AK16)</f>
        <v>-0.58800000000000008</v>
      </c>
      <c r="AM16" s="578">
        <v>-0.184</v>
      </c>
      <c r="AN16" s="598">
        <v>0.184</v>
      </c>
      <c r="AO16" s="598">
        <v>-2.7E-2</v>
      </c>
    </row>
    <row r="17" spans="2:41" s="118" customFormat="1" ht="15" customHeight="1" x14ac:dyDescent="0.25">
      <c r="B17" s="120">
        <v>2006</v>
      </c>
      <c r="C17" s="208">
        <f t="shared" si="1"/>
        <v>-15.585999999999997</v>
      </c>
      <c r="D17" s="596">
        <v>-0.70499999999999996</v>
      </c>
      <c r="E17" s="578">
        <v>-0.36099999999999999</v>
      </c>
      <c r="F17" s="578">
        <v>-0.84599999999999997</v>
      </c>
      <c r="G17" s="578">
        <v>-0.70499999999999996</v>
      </c>
      <c r="H17" s="578">
        <v>-0.84599999999999997</v>
      </c>
      <c r="I17" s="578">
        <v>-0.79600000000000004</v>
      </c>
      <c r="J17" s="578">
        <v>-0.379</v>
      </c>
      <c r="K17" s="597">
        <v>-0.38500000000000001</v>
      </c>
      <c r="L17" s="578">
        <v>-0.84599999999999997</v>
      </c>
      <c r="M17" s="578">
        <v>-0.38500000000000001</v>
      </c>
      <c r="N17" s="578">
        <v>-0.379</v>
      </c>
      <c r="O17" s="578">
        <v>-0.70499999999999996</v>
      </c>
      <c r="P17" s="578">
        <v>-0.36099999999999999</v>
      </c>
      <c r="Q17" s="578">
        <v>-0.34499999999999997</v>
      </c>
      <c r="R17" s="598">
        <v>-0.84599999999999997</v>
      </c>
      <c r="S17" s="599">
        <f>SUM(D17:R17)</f>
        <v>-8.8899999999999988</v>
      </c>
      <c r="T17" s="596">
        <v>-0.17799999999999999</v>
      </c>
      <c r="U17" s="578">
        <v>-0.33100000000000002</v>
      </c>
      <c r="V17" s="578">
        <v>-0.38</v>
      </c>
      <c r="W17" s="578">
        <v>-0.38</v>
      </c>
      <c r="X17" s="578">
        <v>-0.38</v>
      </c>
      <c r="Y17" s="578">
        <v>-0.08</v>
      </c>
      <c r="Z17" s="598">
        <v>-0.38</v>
      </c>
      <c r="AA17" s="599">
        <f>SUM(T17:Z17)</f>
        <v>-2.109</v>
      </c>
      <c r="AB17" s="578">
        <v>-0.48099999999999998</v>
      </c>
      <c r="AC17" s="596">
        <v>-0.58399999999999996</v>
      </c>
      <c r="AD17" s="578">
        <v>-0.75900000000000001</v>
      </c>
      <c r="AE17" s="578">
        <v>-0.58399999999999996</v>
      </c>
      <c r="AF17" s="578">
        <v>-0.58399999999999996</v>
      </c>
      <c r="AG17" s="578">
        <v>-0.221</v>
      </c>
      <c r="AH17" s="598">
        <v>-0.75900000000000001</v>
      </c>
      <c r="AI17" s="599">
        <f>SUM(AB17:AH17)</f>
        <v>-3.972</v>
      </c>
      <c r="AJ17" s="578">
        <v>-0.56100000000000005</v>
      </c>
      <c r="AK17" s="598">
        <v>-2.7E-2</v>
      </c>
      <c r="AL17" s="599">
        <f>SUM(AJ17:AK17)</f>
        <v>-0.58800000000000008</v>
      </c>
      <c r="AM17" s="578">
        <v>-0.221</v>
      </c>
      <c r="AN17" s="598">
        <v>0.221</v>
      </c>
      <c r="AO17" s="598">
        <v>-2.7E-2</v>
      </c>
    </row>
    <row r="18" spans="2:41" s="118" customFormat="1" ht="15" customHeight="1" x14ac:dyDescent="0.25">
      <c r="B18" s="120">
        <v>2007</v>
      </c>
      <c r="C18" s="208">
        <f t="shared" si="1"/>
        <v>-15.554999999999998</v>
      </c>
      <c r="D18" s="596">
        <v>-0.70499999999999996</v>
      </c>
      <c r="E18" s="578">
        <v>-0.36099999999999999</v>
      </c>
      <c r="F18" s="578">
        <v>-0.84599999999999997</v>
      </c>
      <c r="G18" s="578">
        <v>-0.70499999999999996</v>
      </c>
      <c r="H18" s="578">
        <v>-0.79600000000000004</v>
      </c>
      <c r="I18" s="578">
        <v>-0.79600000000000004</v>
      </c>
      <c r="J18" s="578">
        <v>-0.379</v>
      </c>
      <c r="K18" s="597">
        <v>-0.38500000000000001</v>
      </c>
      <c r="L18" s="578">
        <v>-0.79600000000000004</v>
      </c>
      <c r="M18" s="578">
        <v>-0.38500000000000001</v>
      </c>
      <c r="N18" s="578">
        <v>-0.379</v>
      </c>
      <c r="O18" s="578">
        <v>-0.70499999999999996</v>
      </c>
      <c r="P18" s="578">
        <v>-0.36099999999999999</v>
      </c>
      <c r="Q18" s="578">
        <v>-0.34499999999999997</v>
      </c>
      <c r="R18" s="598">
        <v>-0.79600000000000004</v>
      </c>
      <c r="S18" s="599">
        <f>SUM(D18:R18)</f>
        <v>-8.74</v>
      </c>
      <c r="T18" s="596">
        <v>-0.19</v>
      </c>
      <c r="U18" s="578">
        <v>-0.39400000000000002</v>
      </c>
      <c r="V18" s="578">
        <v>-0.38200000000000001</v>
      </c>
      <c r="W18" s="578">
        <v>-0.39400000000000002</v>
      </c>
      <c r="X18" s="578">
        <v>-0.39400000000000002</v>
      </c>
      <c r="Y18" s="578">
        <v>-0.08</v>
      </c>
      <c r="Z18" s="598">
        <v>-0.39400000000000002</v>
      </c>
      <c r="AA18" s="599">
        <f>SUM(T18:Z18)</f>
        <v>-2.2280000000000002</v>
      </c>
      <c r="AB18" s="578">
        <v>-0.48099999999999998</v>
      </c>
      <c r="AC18" s="596">
        <v>-0.58399999999999996</v>
      </c>
      <c r="AD18" s="578">
        <v>-0.75900000000000001</v>
      </c>
      <c r="AE18" s="578">
        <v>-0.58399999999999996</v>
      </c>
      <c r="AF18" s="578">
        <v>-0.58399999999999996</v>
      </c>
      <c r="AG18" s="578">
        <v>-0.221</v>
      </c>
      <c r="AH18" s="598">
        <v>-0.75900000000000001</v>
      </c>
      <c r="AI18" s="599">
        <f>SUM(AB18:AH18)</f>
        <v>-3.972</v>
      </c>
      <c r="AJ18" s="578">
        <v>-0.56100000000000005</v>
      </c>
      <c r="AK18" s="598">
        <v>-2.7E-2</v>
      </c>
      <c r="AL18" s="599">
        <f>SUM(AJ18:AK18)</f>
        <v>-0.58800000000000008</v>
      </c>
      <c r="AM18" s="578">
        <v>-0.221</v>
      </c>
      <c r="AN18" s="598">
        <v>0.221</v>
      </c>
      <c r="AO18" s="598">
        <v>-2.7E-2</v>
      </c>
    </row>
    <row r="19" spans="2:41" s="118" customFormat="1" ht="15" customHeight="1" x14ac:dyDescent="0.25">
      <c r="B19" s="120" t="s">
        <v>412</v>
      </c>
      <c r="C19" s="208">
        <f t="shared" si="1"/>
        <v>-13.857999999999999</v>
      </c>
      <c r="D19" s="596">
        <v>-0.58899999999999997</v>
      </c>
      <c r="E19" s="578">
        <v>-0.38200000000000001</v>
      </c>
      <c r="F19" s="578">
        <v>-0.70699999999999996</v>
      </c>
      <c r="G19" s="578">
        <v>-0.58899999999999997</v>
      </c>
      <c r="H19" s="578">
        <v>-0.70699999999999996</v>
      </c>
      <c r="I19" s="578">
        <v>-0.40300000000000002</v>
      </c>
      <c r="J19" s="578">
        <v>-0.379</v>
      </c>
      <c r="K19" s="597">
        <v>-0.28599999999999998</v>
      </c>
      <c r="L19" s="578">
        <v>-0.70699999999999996</v>
      </c>
      <c r="M19" s="578">
        <v>-0.28599999999999998</v>
      </c>
      <c r="N19" s="578">
        <v>-0.379</v>
      </c>
      <c r="O19" s="578">
        <v>-0.58899999999999997</v>
      </c>
      <c r="P19" s="578">
        <v>-0.38200000000000001</v>
      </c>
      <c r="Q19" s="578">
        <v>-0.34499999999999997</v>
      </c>
      <c r="R19" s="598">
        <v>-0.70699999999999996</v>
      </c>
      <c r="S19" s="599">
        <f>SUM(D19:R19)</f>
        <v>-7.4369999999999994</v>
      </c>
      <c r="T19" s="596">
        <v>-0.17799999999999999</v>
      </c>
      <c r="U19" s="578">
        <v>-0.33100000000000002</v>
      </c>
      <c r="V19" s="578">
        <v>-0.28899999999999998</v>
      </c>
      <c r="W19" s="578">
        <v>-0.33100000000000002</v>
      </c>
      <c r="X19" s="578">
        <v>-0.33100000000000002</v>
      </c>
      <c r="Y19" s="578">
        <v>-0.08</v>
      </c>
      <c r="Z19" s="598">
        <v>-0.33100000000000002</v>
      </c>
      <c r="AA19" s="599">
        <f>SUM(T19:Z19)</f>
        <v>-1.871</v>
      </c>
      <c r="AB19" s="578">
        <v>-0.48099999999999998</v>
      </c>
      <c r="AC19" s="596">
        <v>-0.58399999999999996</v>
      </c>
      <c r="AD19" s="578">
        <v>-0.75900000000000001</v>
      </c>
      <c r="AE19" s="578">
        <v>-0.58399999999999996</v>
      </c>
      <c r="AF19" s="578">
        <v>-0.58399999999999996</v>
      </c>
      <c r="AG19" s="578">
        <v>-0.184</v>
      </c>
      <c r="AH19" s="598">
        <v>-0.75900000000000001</v>
      </c>
      <c r="AI19" s="599">
        <f>SUM(AB19:AH19)</f>
        <v>-3.9350000000000001</v>
      </c>
      <c r="AJ19" s="578">
        <v>-0.56100000000000005</v>
      </c>
      <c r="AK19" s="598">
        <v>-2.7E-2</v>
      </c>
      <c r="AL19" s="599">
        <f>SUM(AJ19:AK19)</f>
        <v>-0.58800000000000008</v>
      </c>
      <c r="AM19" s="578">
        <v>-0.184</v>
      </c>
      <c r="AN19" s="598">
        <v>0.184</v>
      </c>
      <c r="AO19" s="598">
        <v>-2.7E-2</v>
      </c>
    </row>
    <row r="20" spans="2:41" s="118" customFormat="1" ht="15" customHeight="1" x14ac:dyDescent="0.25">
      <c r="B20" s="120" t="s">
        <v>413</v>
      </c>
      <c r="C20" s="208">
        <f t="shared" si="1"/>
        <v>-15.554999999999998</v>
      </c>
      <c r="D20" s="596">
        <v>-0.70499999999999996</v>
      </c>
      <c r="E20" s="578">
        <v>-0.36099999999999999</v>
      </c>
      <c r="F20" s="578">
        <v>-0.84599999999999997</v>
      </c>
      <c r="G20" s="578">
        <v>-0.70499999999999996</v>
      </c>
      <c r="H20" s="578">
        <v>-0.79600000000000004</v>
      </c>
      <c r="I20" s="578">
        <v>-0.79600000000000004</v>
      </c>
      <c r="J20" s="578">
        <v>-0.379</v>
      </c>
      <c r="K20" s="597">
        <v>-0.38500000000000001</v>
      </c>
      <c r="L20" s="578">
        <v>-0.79600000000000004</v>
      </c>
      <c r="M20" s="578">
        <v>-0.38500000000000001</v>
      </c>
      <c r="N20" s="578">
        <v>-0.379</v>
      </c>
      <c r="O20" s="578">
        <v>-0.70499999999999996</v>
      </c>
      <c r="P20" s="578">
        <v>-0.36099999999999999</v>
      </c>
      <c r="Q20" s="578">
        <v>-0.34499999999999997</v>
      </c>
      <c r="R20" s="598">
        <v>-0.79600000000000004</v>
      </c>
      <c r="S20" s="599">
        <f>SUM(D20:R20)</f>
        <v>-8.74</v>
      </c>
      <c r="T20" s="596">
        <v>-0.19</v>
      </c>
      <c r="U20" s="578">
        <v>-0.39400000000000002</v>
      </c>
      <c r="V20" s="578">
        <v>-0.38200000000000001</v>
      </c>
      <c r="W20" s="578">
        <v>-0.39400000000000002</v>
      </c>
      <c r="X20" s="578">
        <v>-0.39400000000000002</v>
      </c>
      <c r="Y20" s="578">
        <v>-0.08</v>
      </c>
      <c r="Z20" s="598">
        <v>-0.39400000000000002</v>
      </c>
      <c r="AA20" s="599">
        <f>SUM(T20:Z20)</f>
        <v>-2.2280000000000002</v>
      </c>
      <c r="AB20" s="578">
        <v>-0.48099999999999998</v>
      </c>
      <c r="AC20" s="596">
        <v>-0.58399999999999996</v>
      </c>
      <c r="AD20" s="578">
        <v>-0.75900000000000001</v>
      </c>
      <c r="AE20" s="578">
        <v>-0.58399999999999996</v>
      </c>
      <c r="AF20" s="578">
        <v>-0.58399999999999996</v>
      </c>
      <c r="AG20" s="578">
        <v>-0.221</v>
      </c>
      <c r="AH20" s="598">
        <v>-0.75900000000000001</v>
      </c>
      <c r="AI20" s="599">
        <f>SUM(AB20:AH20)</f>
        <v>-3.972</v>
      </c>
      <c r="AJ20" s="578">
        <v>-0.56100000000000005</v>
      </c>
      <c r="AK20" s="598">
        <v>-2.7E-2</v>
      </c>
      <c r="AL20" s="599">
        <f>SUM(AJ20:AK20)</f>
        <v>-0.58800000000000008</v>
      </c>
      <c r="AM20" s="578">
        <v>-0.221</v>
      </c>
      <c r="AN20" s="598">
        <v>0.221</v>
      </c>
      <c r="AO20" s="598">
        <v>-2.7E-2</v>
      </c>
    </row>
    <row r="21" spans="2:41" ht="8.25" customHeight="1" x14ac:dyDescent="0.25">
      <c r="B21" s="121"/>
      <c r="C21" s="122"/>
      <c r="D21" s="600"/>
      <c r="E21" s="600"/>
      <c r="F21" s="601"/>
      <c r="G21" s="601"/>
      <c r="H21" s="601"/>
      <c r="I21" s="601"/>
      <c r="J21" s="601"/>
      <c r="K21" s="601"/>
      <c r="L21" s="601"/>
      <c r="M21" s="601"/>
      <c r="N21" s="601"/>
      <c r="O21" s="601"/>
      <c r="P21" s="601"/>
      <c r="Q21" s="601"/>
      <c r="R21" s="602"/>
      <c r="S21" s="603"/>
      <c r="T21" s="601"/>
      <c r="U21" s="601"/>
      <c r="V21" s="601"/>
      <c r="W21" s="601"/>
      <c r="X21" s="601"/>
      <c r="Y21" s="601"/>
      <c r="Z21" s="602"/>
      <c r="AA21" s="603"/>
      <c r="AB21" s="601"/>
      <c r="AC21" s="601"/>
      <c r="AD21" s="601"/>
      <c r="AE21" s="601"/>
      <c r="AF21" s="601"/>
      <c r="AG21" s="601"/>
      <c r="AH21" s="602"/>
      <c r="AI21" s="603"/>
      <c r="AJ21" s="601"/>
      <c r="AK21" s="602"/>
      <c r="AL21" s="603"/>
      <c r="AM21" s="601"/>
      <c r="AN21" s="602"/>
      <c r="AO21" s="602"/>
    </row>
    <row r="22" spans="2:41" s="118" customFormat="1" ht="15" customHeight="1" x14ac:dyDescent="0.25">
      <c r="B22" s="123" t="s">
        <v>415</v>
      </c>
      <c r="C22" s="208">
        <f t="shared" ref="C22:C27" si="2">S22+AA22+AI22+AL22+SUM(AO22:AO22)</f>
        <v>0</v>
      </c>
      <c r="D22" s="604"/>
      <c r="E22" s="604"/>
      <c r="F22" s="604"/>
      <c r="G22" s="604"/>
      <c r="H22" s="604"/>
      <c r="I22" s="604"/>
      <c r="J22" s="604"/>
      <c r="K22" s="604"/>
      <c r="L22" s="604"/>
      <c r="M22" s="604"/>
      <c r="N22" s="604"/>
      <c r="O22" s="604"/>
      <c r="P22" s="604"/>
      <c r="Q22" s="604"/>
      <c r="R22" s="605"/>
      <c r="S22" s="606"/>
      <c r="T22" s="604"/>
      <c r="U22" s="604"/>
      <c r="V22" s="604"/>
      <c r="W22" s="604"/>
      <c r="X22" s="604"/>
      <c r="Y22" s="604"/>
      <c r="Z22" s="605"/>
      <c r="AA22" s="606"/>
      <c r="AB22" s="604"/>
      <c r="AC22" s="604"/>
      <c r="AD22" s="604"/>
      <c r="AE22" s="604"/>
      <c r="AF22" s="604"/>
      <c r="AG22" s="604"/>
      <c r="AH22" s="605"/>
      <c r="AI22" s="606"/>
      <c r="AJ22" s="604"/>
      <c r="AK22" s="605"/>
      <c r="AL22" s="606"/>
      <c r="AM22" s="604"/>
      <c r="AN22" s="605"/>
      <c r="AO22" s="605"/>
    </row>
    <row r="23" spans="2:41" s="118" customFormat="1" ht="15" customHeight="1" x14ac:dyDescent="0.25">
      <c r="B23" s="120" t="s">
        <v>459</v>
      </c>
      <c r="C23" s="208">
        <f t="shared" si="2"/>
        <v>-15.670999999999996</v>
      </c>
      <c r="D23" s="596">
        <v>-0.69399999999999995</v>
      </c>
      <c r="E23" s="578">
        <v>-0.41199999999999998</v>
      </c>
      <c r="F23" s="578">
        <v>-0.83299999999999996</v>
      </c>
      <c r="G23" s="578">
        <v>-0.69399999999999995</v>
      </c>
      <c r="H23" s="578">
        <v>-0.83299999999999996</v>
      </c>
      <c r="I23" s="578">
        <v>-0.48499999999999999</v>
      </c>
      <c r="J23" s="578">
        <v>-0.47799999999999998</v>
      </c>
      <c r="K23" s="597">
        <v>-0.28599999999999998</v>
      </c>
      <c r="L23" s="578">
        <v>-0.83299999999999996</v>
      </c>
      <c r="M23" s="578">
        <v>-0.28599999999999998</v>
      </c>
      <c r="N23" s="578">
        <v>-0.47799999999999998</v>
      </c>
      <c r="O23" s="578">
        <v>-0.69399999999999995</v>
      </c>
      <c r="P23" s="578">
        <v>-0.41199999999999998</v>
      </c>
      <c r="Q23" s="578">
        <v>-0.48199999999999998</v>
      </c>
      <c r="R23" s="598">
        <v>-0.83299999999999996</v>
      </c>
      <c r="S23" s="599">
        <f>SUM(D23:R23)</f>
        <v>-8.7329999999999988</v>
      </c>
      <c r="T23" s="596">
        <v>-0.19400000000000001</v>
      </c>
      <c r="U23" s="578">
        <v>-0.33700000000000002</v>
      </c>
      <c r="V23" s="578">
        <v>-0.35399999999999998</v>
      </c>
      <c r="W23" s="578">
        <v>-0.35399999999999998</v>
      </c>
      <c r="X23" s="578">
        <v>-0.35399999999999998</v>
      </c>
      <c r="Y23" s="578">
        <v>-0.08</v>
      </c>
      <c r="Z23" s="598">
        <v>-0.35399999999999998</v>
      </c>
      <c r="AA23" s="599">
        <f>SUM(T23:Z23)</f>
        <v>-2.0270000000000001</v>
      </c>
      <c r="AB23" s="578">
        <v>-0.59699999999999998</v>
      </c>
      <c r="AC23" s="596">
        <v>-0.58099999999999996</v>
      </c>
      <c r="AD23" s="578">
        <v>-0.755</v>
      </c>
      <c r="AE23" s="578">
        <v>-0.58099999999999996</v>
      </c>
      <c r="AF23" s="578">
        <v>-0.58099999999999996</v>
      </c>
      <c r="AG23" s="578">
        <v>-0.184</v>
      </c>
      <c r="AH23" s="598">
        <v>-0.755</v>
      </c>
      <c r="AI23" s="599">
        <f>SUM(AB23:AH23)</f>
        <v>-4.0339999999999998</v>
      </c>
      <c r="AJ23" s="578">
        <v>-0.82299999999999995</v>
      </c>
      <c r="AK23" s="598">
        <v>-2.7E-2</v>
      </c>
      <c r="AL23" s="599">
        <f>SUM(AJ23:AK23)</f>
        <v>-0.85</v>
      </c>
      <c r="AM23" s="578">
        <v>-0.184</v>
      </c>
      <c r="AN23" s="598">
        <v>0.184</v>
      </c>
      <c r="AO23" s="598">
        <v>-2.7E-2</v>
      </c>
    </row>
    <row r="24" spans="2:41" s="118" customFormat="1" ht="15" customHeight="1" x14ac:dyDescent="0.25">
      <c r="B24" s="120">
        <v>2006</v>
      </c>
      <c r="C24" s="208">
        <f t="shared" si="2"/>
        <v>-16.715</v>
      </c>
      <c r="D24" s="596">
        <v>-0.75</v>
      </c>
      <c r="E24" s="578">
        <v>-0.40100000000000002</v>
      </c>
      <c r="F24" s="578">
        <v>-0.9</v>
      </c>
      <c r="G24" s="578">
        <v>-0.75</v>
      </c>
      <c r="H24" s="578">
        <v>-0.9</v>
      </c>
      <c r="I24" s="578">
        <v>-0.79600000000000004</v>
      </c>
      <c r="J24" s="578">
        <v>-0.47799999999999998</v>
      </c>
      <c r="K24" s="597">
        <v>-0.38500000000000001</v>
      </c>
      <c r="L24" s="578">
        <v>-0.9</v>
      </c>
      <c r="M24" s="578">
        <v>-0.38500000000000001</v>
      </c>
      <c r="N24" s="578">
        <v>-0.47799999999999998</v>
      </c>
      <c r="O24" s="578">
        <v>-0.75</v>
      </c>
      <c r="P24" s="578">
        <v>-0.40100000000000002</v>
      </c>
      <c r="Q24" s="578">
        <v>-0.48199999999999998</v>
      </c>
      <c r="R24" s="598">
        <v>-0.9</v>
      </c>
      <c r="S24" s="599">
        <f>SUM(D24:R24)</f>
        <v>-9.6559999999999988</v>
      </c>
      <c r="T24" s="596">
        <v>-0.19400000000000001</v>
      </c>
      <c r="U24" s="578">
        <v>-0.33700000000000002</v>
      </c>
      <c r="V24" s="578">
        <v>-0.375</v>
      </c>
      <c r="W24" s="578">
        <v>-0.375</v>
      </c>
      <c r="X24" s="578">
        <v>-0.375</v>
      </c>
      <c r="Y24" s="578">
        <v>-0.08</v>
      </c>
      <c r="Z24" s="598">
        <v>-0.375</v>
      </c>
      <c r="AA24" s="599">
        <f>SUM(T24:Z24)</f>
        <v>-2.1110000000000002</v>
      </c>
      <c r="AB24" s="578">
        <v>-0.59699999999999998</v>
      </c>
      <c r="AC24" s="596">
        <v>-0.58099999999999996</v>
      </c>
      <c r="AD24" s="578">
        <v>-0.755</v>
      </c>
      <c r="AE24" s="578">
        <v>-0.58099999999999996</v>
      </c>
      <c r="AF24" s="578">
        <v>-0.58099999999999996</v>
      </c>
      <c r="AG24" s="578">
        <v>-0.221</v>
      </c>
      <c r="AH24" s="598">
        <v>-0.755</v>
      </c>
      <c r="AI24" s="599">
        <f>SUM(AB24:AH24)</f>
        <v>-4.0709999999999997</v>
      </c>
      <c r="AJ24" s="578">
        <v>-0.82299999999999995</v>
      </c>
      <c r="AK24" s="598">
        <v>-2.7E-2</v>
      </c>
      <c r="AL24" s="599">
        <f>SUM(AJ24:AK24)</f>
        <v>-0.85</v>
      </c>
      <c r="AM24" s="578">
        <v>-0.221</v>
      </c>
      <c r="AN24" s="598">
        <v>0.221</v>
      </c>
      <c r="AO24" s="598">
        <v>-2.7E-2</v>
      </c>
    </row>
    <row r="25" spans="2:41" s="118" customFormat="1" ht="15" customHeight="1" x14ac:dyDescent="0.25">
      <c r="B25" s="120">
        <v>2007</v>
      </c>
      <c r="C25" s="208">
        <f t="shared" si="2"/>
        <v>-16.791</v>
      </c>
      <c r="D25" s="596">
        <v>-0.75</v>
      </c>
      <c r="E25" s="578">
        <v>-0.39500000000000002</v>
      </c>
      <c r="F25" s="578">
        <v>-0.9</v>
      </c>
      <c r="G25" s="578">
        <v>-0.75</v>
      </c>
      <c r="H25" s="578">
        <v>-0.79600000000000004</v>
      </c>
      <c r="I25" s="578">
        <v>-0.79600000000000004</v>
      </c>
      <c r="J25" s="578">
        <v>-0.47799999999999998</v>
      </c>
      <c r="K25" s="597">
        <v>-0.38500000000000001</v>
      </c>
      <c r="L25" s="578">
        <v>-0.79600000000000004</v>
      </c>
      <c r="M25" s="578">
        <v>-0.38500000000000001</v>
      </c>
      <c r="N25" s="578">
        <v>-0.47799999999999998</v>
      </c>
      <c r="O25" s="578">
        <v>-0.75</v>
      </c>
      <c r="P25" s="578">
        <v>-0.39500000000000002</v>
      </c>
      <c r="Q25" s="578">
        <v>-0.48199999999999998</v>
      </c>
      <c r="R25" s="598">
        <v>-0.79600000000000004</v>
      </c>
      <c r="S25" s="599">
        <f>SUM(D25:R25)</f>
        <v>-9.331999999999999</v>
      </c>
      <c r="T25" s="596">
        <v>-0.20699999999999999</v>
      </c>
      <c r="U25" s="578">
        <v>-0.4</v>
      </c>
      <c r="V25" s="578">
        <v>-0.45600000000000002</v>
      </c>
      <c r="W25" s="578">
        <v>-0.45600000000000002</v>
      </c>
      <c r="X25" s="578">
        <v>-0.45600000000000002</v>
      </c>
      <c r="Y25" s="578">
        <v>-0.08</v>
      </c>
      <c r="Z25" s="598">
        <v>-0.45600000000000002</v>
      </c>
      <c r="AA25" s="599">
        <f>SUM(T25:Z25)</f>
        <v>-2.5109999999999997</v>
      </c>
      <c r="AB25" s="578">
        <v>-0.59699999999999998</v>
      </c>
      <c r="AC25" s="596">
        <v>-0.58099999999999996</v>
      </c>
      <c r="AD25" s="578">
        <v>-0.755</v>
      </c>
      <c r="AE25" s="578">
        <v>-0.58099999999999996</v>
      </c>
      <c r="AF25" s="578">
        <v>-0.58099999999999996</v>
      </c>
      <c r="AG25" s="578">
        <v>-0.221</v>
      </c>
      <c r="AH25" s="598">
        <v>-0.755</v>
      </c>
      <c r="AI25" s="599">
        <f>SUM(AB25:AH25)</f>
        <v>-4.0709999999999997</v>
      </c>
      <c r="AJ25" s="578">
        <v>-0.82299999999999995</v>
      </c>
      <c r="AK25" s="598">
        <v>-2.7E-2</v>
      </c>
      <c r="AL25" s="599">
        <f>SUM(AJ25:AK25)</f>
        <v>-0.85</v>
      </c>
      <c r="AM25" s="578">
        <v>-0.221</v>
      </c>
      <c r="AN25" s="598">
        <v>0.221</v>
      </c>
      <c r="AO25" s="598">
        <v>-2.7E-2</v>
      </c>
    </row>
    <row r="26" spans="2:41" s="118" customFormat="1" ht="15" customHeight="1" x14ac:dyDescent="0.25">
      <c r="B26" s="120" t="s">
        <v>412</v>
      </c>
      <c r="C26" s="208">
        <f t="shared" si="2"/>
        <v>-15.670999999999996</v>
      </c>
      <c r="D26" s="596">
        <v>-0.69399999999999995</v>
      </c>
      <c r="E26" s="578">
        <v>-0.41199999999999998</v>
      </c>
      <c r="F26" s="578">
        <v>-0.83299999999999996</v>
      </c>
      <c r="G26" s="578">
        <v>-0.69399999999999995</v>
      </c>
      <c r="H26" s="578">
        <v>-0.83299999999999996</v>
      </c>
      <c r="I26" s="578">
        <v>-0.48499999999999999</v>
      </c>
      <c r="J26" s="578">
        <v>-0.47799999999999998</v>
      </c>
      <c r="K26" s="597">
        <v>-0.28599999999999998</v>
      </c>
      <c r="L26" s="578">
        <v>-0.83299999999999996</v>
      </c>
      <c r="M26" s="578">
        <v>-0.28599999999999998</v>
      </c>
      <c r="N26" s="578">
        <v>-0.47799999999999998</v>
      </c>
      <c r="O26" s="578">
        <v>-0.69399999999999995</v>
      </c>
      <c r="P26" s="578">
        <v>-0.41199999999999998</v>
      </c>
      <c r="Q26" s="578">
        <v>-0.48199999999999998</v>
      </c>
      <c r="R26" s="598">
        <v>-0.83299999999999996</v>
      </c>
      <c r="S26" s="599">
        <f>SUM(D26:R26)</f>
        <v>-8.7329999999999988</v>
      </c>
      <c r="T26" s="596">
        <v>-0.19400000000000001</v>
      </c>
      <c r="U26" s="578">
        <v>-0.33700000000000002</v>
      </c>
      <c r="V26" s="578">
        <v>-0.35399999999999998</v>
      </c>
      <c r="W26" s="578">
        <v>-0.35399999999999998</v>
      </c>
      <c r="X26" s="578">
        <v>-0.35399999999999998</v>
      </c>
      <c r="Y26" s="578">
        <v>-0.08</v>
      </c>
      <c r="Z26" s="598">
        <v>-0.35399999999999998</v>
      </c>
      <c r="AA26" s="599">
        <f>SUM(T26:Z26)</f>
        <v>-2.0270000000000001</v>
      </c>
      <c r="AB26" s="578">
        <v>-0.59699999999999998</v>
      </c>
      <c r="AC26" s="596">
        <v>-0.58099999999999996</v>
      </c>
      <c r="AD26" s="578">
        <v>-0.755</v>
      </c>
      <c r="AE26" s="578">
        <v>-0.58099999999999996</v>
      </c>
      <c r="AF26" s="578">
        <v>-0.58099999999999996</v>
      </c>
      <c r="AG26" s="578">
        <v>-0.184</v>
      </c>
      <c r="AH26" s="598">
        <v>-0.755</v>
      </c>
      <c r="AI26" s="599">
        <f>SUM(AB26:AH26)</f>
        <v>-4.0339999999999998</v>
      </c>
      <c r="AJ26" s="578">
        <v>-0.82299999999999995</v>
      </c>
      <c r="AK26" s="598">
        <v>-2.7E-2</v>
      </c>
      <c r="AL26" s="599">
        <f>SUM(AJ26:AK26)</f>
        <v>-0.85</v>
      </c>
      <c r="AM26" s="578">
        <v>-0.184</v>
      </c>
      <c r="AN26" s="598">
        <v>0.184</v>
      </c>
      <c r="AO26" s="598">
        <v>-2.7E-2</v>
      </c>
    </row>
    <row r="27" spans="2:41" s="118" customFormat="1" ht="15" customHeight="1" x14ac:dyDescent="0.25">
      <c r="B27" s="120" t="s">
        <v>413</v>
      </c>
      <c r="C27" s="208">
        <f t="shared" si="2"/>
        <v>-16.791</v>
      </c>
      <c r="D27" s="596">
        <v>-0.75</v>
      </c>
      <c r="E27" s="578">
        <v>-0.39500000000000002</v>
      </c>
      <c r="F27" s="578">
        <v>-0.9</v>
      </c>
      <c r="G27" s="578">
        <v>-0.75</v>
      </c>
      <c r="H27" s="578">
        <v>-0.79600000000000004</v>
      </c>
      <c r="I27" s="578">
        <v>-0.79600000000000004</v>
      </c>
      <c r="J27" s="578">
        <v>-0.47799999999999998</v>
      </c>
      <c r="K27" s="597">
        <v>-0.38500000000000001</v>
      </c>
      <c r="L27" s="578">
        <v>-0.79600000000000004</v>
      </c>
      <c r="M27" s="578">
        <v>-0.38500000000000001</v>
      </c>
      <c r="N27" s="578">
        <v>-0.47799999999999998</v>
      </c>
      <c r="O27" s="578">
        <v>-0.75</v>
      </c>
      <c r="P27" s="578">
        <v>-0.39500000000000002</v>
      </c>
      <c r="Q27" s="578">
        <v>-0.48199999999999998</v>
      </c>
      <c r="R27" s="598">
        <v>-0.79600000000000004</v>
      </c>
      <c r="S27" s="599">
        <f>SUM(D27:R27)</f>
        <v>-9.331999999999999</v>
      </c>
      <c r="T27" s="596">
        <v>-0.20699999999999999</v>
      </c>
      <c r="U27" s="578">
        <v>-0.4</v>
      </c>
      <c r="V27" s="578">
        <v>-0.45600000000000002</v>
      </c>
      <c r="W27" s="578">
        <v>-0.45600000000000002</v>
      </c>
      <c r="X27" s="578">
        <v>-0.45600000000000002</v>
      </c>
      <c r="Y27" s="578">
        <v>-0.08</v>
      </c>
      <c r="Z27" s="598">
        <v>-0.45600000000000002</v>
      </c>
      <c r="AA27" s="599">
        <f>SUM(T27:Z27)</f>
        <v>-2.5109999999999997</v>
      </c>
      <c r="AB27" s="578">
        <v>-0.59699999999999998</v>
      </c>
      <c r="AC27" s="596">
        <v>-0.58099999999999996</v>
      </c>
      <c r="AD27" s="578">
        <v>-0.755</v>
      </c>
      <c r="AE27" s="578">
        <v>-0.58099999999999996</v>
      </c>
      <c r="AF27" s="578">
        <v>-0.58099999999999996</v>
      </c>
      <c r="AG27" s="578">
        <v>-0.221</v>
      </c>
      <c r="AH27" s="598">
        <v>-0.755</v>
      </c>
      <c r="AI27" s="599">
        <f>SUM(AB27:AH27)</f>
        <v>-4.0709999999999997</v>
      </c>
      <c r="AJ27" s="578">
        <v>-0.82299999999999995</v>
      </c>
      <c r="AK27" s="598">
        <v>-2.7E-2</v>
      </c>
      <c r="AL27" s="599">
        <f>SUM(AJ27:AK27)</f>
        <v>-0.85</v>
      </c>
      <c r="AM27" s="578">
        <v>-0.221</v>
      </c>
      <c r="AN27" s="598">
        <v>0.221</v>
      </c>
      <c r="AO27" s="598">
        <v>-2.7E-2</v>
      </c>
    </row>
    <row r="28" spans="2:41" ht="8.25" customHeight="1" x14ac:dyDescent="0.25">
      <c r="B28" s="121"/>
      <c r="C28" s="122"/>
      <c r="D28" s="600"/>
      <c r="E28" s="600"/>
      <c r="F28" s="601"/>
      <c r="G28" s="601"/>
      <c r="H28" s="601"/>
      <c r="I28" s="601"/>
      <c r="J28" s="601"/>
      <c r="K28" s="601"/>
      <c r="L28" s="601"/>
      <c r="M28" s="601"/>
      <c r="N28" s="601"/>
      <c r="O28" s="601"/>
      <c r="P28" s="601"/>
      <c r="Q28" s="601"/>
      <c r="R28" s="602"/>
      <c r="S28" s="603"/>
      <c r="T28" s="601"/>
      <c r="U28" s="601"/>
      <c r="V28" s="601"/>
      <c r="W28" s="601"/>
      <c r="X28" s="601"/>
      <c r="Y28" s="601"/>
      <c r="Z28" s="602"/>
      <c r="AA28" s="603"/>
      <c r="AB28" s="601"/>
      <c r="AC28" s="601"/>
      <c r="AD28" s="601"/>
      <c r="AE28" s="601"/>
      <c r="AF28" s="601"/>
      <c r="AG28" s="601"/>
      <c r="AH28" s="602"/>
      <c r="AI28" s="603"/>
      <c r="AJ28" s="601"/>
      <c r="AK28" s="602"/>
      <c r="AL28" s="603"/>
      <c r="AM28" s="601"/>
      <c r="AN28" s="602"/>
      <c r="AO28" s="602"/>
    </row>
    <row r="29" spans="2:41" s="118" customFormat="1" ht="15" customHeight="1" x14ac:dyDescent="0.25">
      <c r="B29" s="123" t="s">
        <v>416</v>
      </c>
      <c r="C29" s="208">
        <f t="shared" ref="C29:C34" si="3">S29+AA29+AI29+AL29+SUM(AO29:AO29)</f>
        <v>0</v>
      </c>
      <c r="D29" s="604"/>
      <c r="E29" s="604"/>
      <c r="F29" s="604"/>
      <c r="G29" s="604"/>
      <c r="H29" s="604"/>
      <c r="I29" s="604"/>
      <c r="J29" s="604"/>
      <c r="K29" s="604"/>
      <c r="L29" s="604"/>
      <c r="M29" s="604"/>
      <c r="N29" s="604"/>
      <c r="O29" s="604"/>
      <c r="P29" s="604"/>
      <c r="Q29" s="604"/>
      <c r="R29" s="605"/>
      <c r="S29" s="606"/>
      <c r="T29" s="604"/>
      <c r="U29" s="604"/>
      <c r="V29" s="604"/>
      <c r="W29" s="604"/>
      <c r="X29" s="604"/>
      <c r="Y29" s="604"/>
      <c r="Z29" s="605"/>
      <c r="AA29" s="606"/>
      <c r="AB29" s="604"/>
      <c r="AC29" s="604"/>
      <c r="AD29" s="604"/>
      <c r="AE29" s="604"/>
      <c r="AF29" s="604"/>
      <c r="AG29" s="604"/>
      <c r="AH29" s="605"/>
      <c r="AI29" s="606"/>
      <c r="AJ29" s="604"/>
      <c r="AK29" s="605"/>
      <c r="AL29" s="606"/>
      <c r="AM29" s="604"/>
      <c r="AN29" s="605"/>
      <c r="AO29" s="605"/>
    </row>
    <row r="30" spans="2:41" s="118" customFormat="1" ht="15" customHeight="1" x14ac:dyDescent="0.25">
      <c r="B30" s="120" t="s">
        <v>459</v>
      </c>
      <c r="C30" s="208">
        <f t="shared" si="3"/>
        <v>-17.265999999999998</v>
      </c>
      <c r="D30" s="596">
        <v>-0.69099999999999995</v>
      </c>
      <c r="E30" s="578">
        <v>-0.54600000000000004</v>
      </c>
      <c r="F30" s="578">
        <v>-0.82899999999999996</v>
      </c>
      <c r="G30" s="578">
        <v>-0.69099999999999995</v>
      </c>
      <c r="H30" s="578">
        <v>-0.82899999999999996</v>
      </c>
      <c r="I30" s="578">
        <v>-0.56799999999999995</v>
      </c>
      <c r="J30" s="578">
        <v>-0.41699999999999998</v>
      </c>
      <c r="K30" s="597">
        <v>-0.28599999999999998</v>
      </c>
      <c r="L30" s="578">
        <v>-0.82899999999999996</v>
      </c>
      <c r="M30" s="578">
        <v>-0.28599999999999998</v>
      </c>
      <c r="N30" s="578">
        <v>-0.41699999999999998</v>
      </c>
      <c r="O30" s="578">
        <v>-0.69099999999999995</v>
      </c>
      <c r="P30" s="578">
        <v>-0.54600000000000004</v>
      </c>
      <c r="Q30" s="578">
        <v>-0.42299999999999999</v>
      </c>
      <c r="R30" s="598">
        <v>-0.82899999999999996</v>
      </c>
      <c r="S30" s="599">
        <f>SUM(D30:R30)</f>
        <v>-8.8779999999999983</v>
      </c>
      <c r="T30" s="596">
        <v>-0.187</v>
      </c>
      <c r="U30" s="578">
        <v>-0.46300000000000002</v>
      </c>
      <c r="V30" s="578">
        <v>-0.35399999999999998</v>
      </c>
      <c r="W30" s="578">
        <v>-0.46300000000000002</v>
      </c>
      <c r="X30" s="578">
        <v>-0.46300000000000002</v>
      </c>
      <c r="Y30" s="578">
        <v>-0.08</v>
      </c>
      <c r="Z30" s="598">
        <v>-0.46300000000000002</v>
      </c>
      <c r="AA30" s="599">
        <f>SUM(T30:Z30)</f>
        <v>-2.4730000000000003</v>
      </c>
      <c r="AB30" s="578">
        <v>-0.65100000000000002</v>
      </c>
      <c r="AC30" s="596">
        <v>-0.59699999999999998</v>
      </c>
      <c r="AD30" s="578">
        <v>-0.77600000000000002</v>
      </c>
      <c r="AE30" s="578">
        <v>-0.59699999999999998</v>
      </c>
      <c r="AF30" s="578">
        <v>-0.59699999999999998</v>
      </c>
      <c r="AG30" s="578">
        <v>-0.184</v>
      </c>
      <c r="AH30" s="598">
        <v>-0.77600000000000002</v>
      </c>
      <c r="AI30" s="599">
        <f>SUM(AB30:AH30)</f>
        <v>-4.1779999999999999</v>
      </c>
      <c r="AJ30" s="578">
        <v>-0.85899999999999999</v>
      </c>
      <c r="AK30" s="598">
        <v>-0.439</v>
      </c>
      <c r="AL30" s="599">
        <f>SUM(AJ30:AK30)</f>
        <v>-1.298</v>
      </c>
      <c r="AM30" s="578">
        <v>-0.184</v>
      </c>
      <c r="AN30" s="598">
        <v>0.184</v>
      </c>
      <c r="AO30" s="598">
        <v>-0.439</v>
      </c>
    </row>
    <row r="31" spans="2:41" s="118" customFormat="1" ht="15" customHeight="1" x14ac:dyDescent="0.25">
      <c r="B31" s="120">
        <v>2006</v>
      </c>
      <c r="C31" s="208">
        <f t="shared" si="3"/>
        <v>-18.293999999999997</v>
      </c>
      <c r="D31" s="596">
        <v>-0.76200000000000001</v>
      </c>
      <c r="E31" s="578">
        <v>-0.53300000000000003</v>
      </c>
      <c r="F31" s="578">
        <v>-0.91500000000000004</v>
      </c>
      <c r="G31" s="578">
        <v>-0.76200000000000001</v>
      </c>
      <c r="H31" s="578">
        <v>-0.91500000000000004</v>
      </c>
      <c r="I31" s="578">
        <v>-0.79600000000000004</v>
      </c>
      <c r="J31" s="578">
        <v>-0.41699999999999998</v>
      </c>
      <c r="K31" s="597">
        <v>-0.38500000000000001</v>
      </c>
      <c r="L31" s="578">
        <v>-0.91500000000000004</v>
      </c>
      <c r="M31" s="578">
        <v>-0.38500000000000001</v>
      </c>
      <c r="N31" s="578">
        <v>-0.41699999999999998</v>
      </c>
      <c r="O31" s="578">
        <v>-0.76200000000000001</v>
      </c>
      <c r="P31" s="578">
        <v>-0.54600000000000004</v>
      </c>
      <c r="Q31" s="578">
        <v>-0.42299999999999999</v>
      </c>
      <c r="R31" s="598">
        <v>-0.91500000000000004</v>
      </c>
      <c r="S31" s="599">
        <f>SUM(D31:R31)</f>
        <v>-9.847999999999999</v>
      </c>
      <c r="T31" s="596">
        <v>-0.187</v>
      </c>
      <c r="U31" s="578">
        <v>-0.46300000000000002</v>
      </c>
      <c r="V31" s="578">
        <v>-0.375</v>
      </c>
      <c r="W31" s="578">
        <v>-0.46300000000000002</v>
      </c>
      <c r="X31" s="578">
        <v>-0.46300000000000002</v>
      </c>
      <c r="Y31" s="578">
        <v>-0.08</v>
      </c>
      <c r="Z31" s="598">
        <v>-0.46300000000000002</v>
      </c>
      <c r="AA31" s="599">
        <f>SUM(T31:Z31)</f>
        <v>-2.4940000000000002</v>
      </c>
      <c r="AB31" s="578">
        <v>-0.65100000000000002</v>
      </c>
      <c r="AC31" s="596">
        <v>-0.59699999999999998</v>
      </c>
      <c r="AD31" s="578">
        <v>-0.77600000000000002</v>
      </c>
      <c r="AE31" s="578">
        <v>-0.59699999999999998</v>
      </c>
      <c r="AF31" s="578">
        <v>-0.59699999999999998</v>
      </c>
      <c r="AG31" s="578">
        <v>-0.221</v>
      </c>
      <c r="AH31" s="598">
        <v>-0.77600000000000002</v>
      </c>
      <c r="AI31" s="599">
        <f>SUM(AB31:AH31)</f>
        <v>-4.2149999999999999</v>
      </c>
      <c r="AJ31" s="578">
        <v>-0.85899999999999999</v>
      </c>
      <c r="AK31" s="598">
        <v>-0.439</v>
      </c>
      <c r="AL31" s="599">
        <f>SUM(AJ31:AK31)</f>
        <v>-1.298</v>
      </c>
      <c r="AM31" s="578">
        <v>-0.221</v>
      </c>
      <c r="AN31" s="598">
        <v>0.221</v>
      </c>
      <c r="AO31" s="598">
        <v>-0.439</v>
      </c>
    </row>
    <row r="32" spans="2:41" s="118" customFormat="1" ht="15" customHeight="1" x14ac:dyDescent="0.25">
      <c r="B32" s="120">
        <v>2007</v>
      </c>
      <c r="C32" s="208">
        <f t="shared" si="3"/>
        <v>-18.369999999999997</v>
      </c>
      <c r="D32" s="596">
        <v>-0.76200000000000001</v>
      </c>
      <c r="E32" s="578">
        <v>-0.53300000000000003</v>
      </c>
      <c r="F32" s="578">
        <v>-0.91500000000000004</v>
      </c>
      <c r="G32" s="578">
        <v>-0.76200000000000001</v>
      </c>
      <c r="H32" s="578">
        <v>-0.79600000000000004</v>
      </c>
      <c r="I32" s="578">
        <v>-0.79600000000000004</v>
      </c>
      <c r="J32" s="578">
        <v>-0.41699999999999998</v>
      </c>
      <c r="K32" s="597">
        <v>-0.38500000000000001</v>
      </c>
      <c r="L32" s="578">
        <v>-0.79600000000000004</v>
      </c>
      <c r="M32" s="578">
        <v>-0.38500000000000001</v>
      </c>
      <c r="N32" s="578">
        <v>-0.41699999999999998</v>
      </c>
      <c r="O32" s="578">
        <v>-0.76200000000000001</v>
      </c>
      <c r="P32" s="578">
        <v>-0.53300000000000003</v>
      </c>
      <c r="Q32" s="578">
        <v>-0.42299999999999999</v>
      </c>
      <c r="R32" s="598">
        <v>-0.79600000000000004</v>
      </c>
      <c r="S32" s="599">
        <f>SUM(D32:R32)</f>
        <v>-9.477999999999998</v>
      </c>
      <c r="T32" s="596">
        <v>-0.2</v>
      </c>
      <c r="U32" s="578">
        <v>-0.55100000000000005</v>
      </c>
      <c r="V32" s="578">
        <v>-0.45600000000000002</v>
      </c>
      <c r="W32" s="578">
        <v>-0.55100000000000005</v>
      </c>
      <c r="X32" s="578">
        <v>-0.55100000000000005</v>
      </c>
      <c r="Y32" s="578">
        <v>-0.08</v>
      </c>
      <c r="Z32" s="598">
        <v>-0.55100000000000005</v>
      </c>
      <c r="AA32" s="599">
        <f>SUM(T32:Z32)</f>
        <v>-2.9400000000000004</v>
      </c>
      <c r="AB32" s="578">
        <v>-0.65100000000000002</v>
      </c>
      <c r="AC32" s="596">
        <v>-0.59699999999999998</v>
      </c>
      <c r="AD32" s="578">
        <v>-0.77600000000000002</v>
      </c>
      <c r="AE32" s="578">
        <v>-0.59699999999999998</v>
      </c>
      <c r="AF32" s="578">
        <v>-0.59699999999999998</v>
      </c>
      <c r="AG32" s="578">
        <v>-0.221</v>
      </c>
      <c r="AH32" s="598">
        <v>-0.77600000000000002</v>
      </c>
      <c r="AI32" s="599">
        <f>SUM(AB32:AH32)</f>
        <v>-4.2149999999999999</v>
      </c>
      <c r="AJ32" s="578">
        <v>-0.85899999999999999</v>
      </c>
      <c r="AK32" s="598">
        <v>-0.439</v>
      </c>
      <c r="AL32" s="599">
        <f>SUM(AJ32:AK32)</f>
        <v>-1.298</v>
      </c>
      <c r="AM32" s="578">
        <v>-0.221</v>
      </c>
      <c r="AN32" s="598">
        <v>0.221</v>
      </c>
      <c r="AO32" s="598">
        <v>-0.439</v>
      </c>
    </row>
    <row r="33" spans="2:41" s="118" customFormat="1" ht="15" customHeight="1" x14ac:dyDescent="0.25">
      <c r="B33" s="120" t="s">
        <v>412</v>
      </c>
      <c r="C33" s="208">
        <f t="shared" si="3"/>
        <v>-17.265999999999998</v>
      </c>
      <c r="D33" s="596">
        <v>-0.69099999999999995</v>
      </c>
      <c r="E33" s="578">
        <v>-0.54600000000000004</v>
      </c>
      <c r="F33" s="578">
        <v>-0.82899999999999996</v>
      </c>
      <c r="G33" s="578">
        <v>-0.69099999999999995</v>
      </c>
      <c r="H33" s="578">
        <v>-0.82899999999999996</v>
      </c>
      <c r="I33" s="578">
        <v>-0.56799999999999995</v>
      </c>
      <c r="J33" s="578">
        <v>-0.41699999999999998</v>
      </c>
      <c r="K33" s="597">
        <v>-0.28599999999999998</v>
      </c>
      <c r="L33" s="578">
        <v>-0.82899999999999996</v>
      </c>
      <c r="M33" s="578">
        <v>-0.28599999999999998</v>
      </c>
      <c r="N33" s="578">
        <v>-0.41699999999999998</v>
      </c>
      <c r="O33" s="578">
        <v>-0.69099999999999995</v>
      </c>
      <c r="P33" s="578">
        <v>-0.54600000000000004</v>
      </c>
      <c r="Q33" s="578">
        <v>-0.42299999999999999</v>
      </c>
      <c r="R33" s="598">
        <v>-0.82899999999999996</v>
      </c>
      <c r="S33" s="599">
        <f>SUM(D33:R33)</f>
        <v>-8.8779999999999983</v>
      </c>
      <c r="T33" s="596">
        <v>-0.187</v>
      </c>
      <c r="U33" s="578">
        <v>-0.46300000000000002</v>
      </c>
      <c r="V33" s="578">
        <v>-0.35399999999999998</v>
      </c>
      <c r="W33" s="578">
        <v>-0.46300000000000002</v>
      </c>
      <c r="X33" s="578">
        <v>-0.46300000000000002</v>
      </c>
      <c r="Y33" s="578">
        <v>-0.08</v>
      </c>
      <c r="Z33" s="598">
        <v>-0.46300000000000002</v>
      </c>
      <c r="AA33" s="599">
        <f>SUM(T33:Z33)</f>
        <v>-2.4730000000000003</v>
      </c>
      <c r="AB33" s="578">
        <v>-0.65100000000000002</v>
      </c>
      <c r="AC33" s="596">
        <v>-0.59699999999999998</v>
      </c>
      <c r="AD33" s="578">
        <v>-0.77600000000000002</v>
      </c>
      <c r="AE33" s="578">
        <v>-0.59699999999999998</v>
      </c>
      <c r="AF33" s="578">
        <v>-0.59699999999999998</v>
      </c>
      <c r="AG33" s="578">
        <v>-0.184</v>
      </c>
      <c r="AH33" s="598">
        <v>-0.77600000000000002</v>
      </c>
      <c r="AI33" s="599">
        <f>SUM(AB33:AH33)</f>
        <v>-4.1779999999999999</v>
      </c>
      <c r="AJ33" s="578">
        <v>-0.85899999999999999</v>
      </c>
      <c r="AK33" s="598">
        <v>-0.439</v>
      </c>
      <c r="AL33" s="599">
        <f>SUM(AJ33:AK33)</f>
        <v>-1.298</v>
      </c>
      <c r="AM33" s="578">
        <v>-0.184</v>
      </c>
      <c r="AN33" s="598">
        <v>0.184</v>
      </c>
      <c r="AO33" s="598">
        <v>-0.439</v>
      </c>
    </row>
    <row r="34" spans="2:41" s="118" customFormat="1" ht="15" customHeight="1" x14ac:dyDescent="0.25">
      <c r="B34" s="120" t="s">
        <v>413</v>
      </c>
      <c r="C34" s="208">
        <f t="shared" si="3"/>
        <v>-18.382999999999996</v>
      </c>
      <c r="D34" s="596">
        <v>-0.76200000000000001</v>
      </c>
      <c r="E34" s="578">
        <v>-0.53300000000000003</v>
      </c>
      <c r="F34" s="578">
        <v>-0.91500000000000004</v>
      </c>
      <c r="G34" s="578">
        <v>-0.76200000000000001</v>
      </c>
      <c r="H34" s="578">
        <v>-0.79600000000000004</v>
      </c>
      <c r="I34" s="578">
        <v>-0.79600000000000004</v>
      </c>
      <c r="J34" s="578">
        <v>-0.41699999999999998</v>
      </c>
      <c r="K34" s="597">
        <v>-0.38500000000000001</v>
      </c>
      <c r="L34" s="578">
        <v>-0.79600000000000004</v>
      </c>
      <c r="M34" s="578">
        <v>-0.38500000000000001</v>
      </c>
      <c r="N34" s="578">
        <v>-0.41699999999999998</v>
      </c>
      <c r="O34" s="578">
        <v>-0.76200000000000001</v>
      </c>
      <c r="P34" s="578">
        <v>-0.54600000000000004</v>
      </c>
      <c r="Q34" s="578">
        <v>-0.42299999999999999</v>
      </c>
      <c r="R34" s="598">
        <v>-0.79600000000000004</v>
      </c>
      <c r="S34" s="599">
        <f>SUM(D34:R34)</f>
        <v>-9.4909999999999979</v>
      </c>
      <c r="T34" s="596">
        <v>-0.2</v>
      </c>
      <c r="U34" s="578">
        <v>-0.55100000000000005</v>
      </c>
      <c r="V34" s="578">
        <v>-0.45600000000000002</v>
      </c>
      <c r="W34" s="578">
        <v>-0.55100000000000005</v>
      </c>
      <c r="X34" s="578">
        <v>-0.55100000000000005</v>
      </c>
      <c r="Y34" s="578">
        <v>-0.08</v>
      </c>
      <c r="Z34" s="598">
        <v>-0.55100000000000005</v>
      </c>
      <c r="AA34" s="599">
        <f>SUM(T34:Z34)</f>
        <v>-2.9400000000000004</v>
      </c>
      <c r="AB34" s="578">
        <v>-0.65100000000000002</v>
      </c>
      <c r="AC34" s="596">
        <v>-0.59699999999999998</v>
      </c>
      <c r="AD34" s="578">
        <v>-0.77600000000000002</v>
      </c>
      <c r="AE34" s="578">
        <v>-0.59699999999999998</v>
      </c>
      <c r="AF34" s="578">
        <v>-0.59699999999999998</v>
      </c>
      <c r="AG34" s="578">
        <v>-0.221</v>
      </c>
      <c r="AH34" s="598">
        <v>-0.77600000000000002</v>
      </c>
      <c r="AI34" s="599">
        <f>SUM(AB34:AH34)</f>
        <v>-4.2149999999999999</v>
      </c>
      <c r="AJ34" s="578">
        <v>-0.85899999999999999</v>
      </c>
      <c r="AK34" s="598">
        <v>-0.439</v>
      </c>
      <c r="AL34" s="599">
        <f>SUM(AJ34:AK34)</f>
        <v>-1.298</v>
      </c>
      <c r="AM34" s="578">
        <v>-0.221</v>
      </c>
      <c r="AN34" s="598">
        <v>0.221</v>
      </c>
      <c r="AO34" s="598">
        <v>-0.439</v>
      </c>
    </row>
    <row r="35" spans="2:41" ht="8.25" customHeight="1" x14ac:dyDescent="0.25">
      <c r="B35" s="121"/>
      <c r="C35" s="122"/>
      <c r="D35" s="600"/>
      <c r="E35" s="600"/>
      <c r="F35" s="601"/>
      <c r="G35" s="601"/>
      <c r="H35" s="601"/>
      <c r="I35" s="601"/>
      <c r="J35" s="601"/>
      <c r="K35" s="601"/>
      <c r="L35" s="601"/>
      <c r="M35" s="601"/>
      <c r="N35" s="601"/>
      <c r="O35" s="601"/>
      <c r="P35" s="601"/>
      <c r="Q35" s="601"/>
      <c r="R35" s="602"/>
      <c r="S35" s="603"/>
      <c r="T35" s="601"/>
      <c r="U35" s="601"/>
      <c r="V35" s="601"/>
      <c r="W35" s="601"/>
      <c r="X35" s="601"/>
      <c r="Y35" s="601"/>
      <c r="Z35" s="602"/>
      <c r="AA35" s="603"/>
      <c r="AB35" s="601"/>
      <c r="AC35" s="601"/>
      <c r="AD35" s="601"/>
      <c r="AE35" s="601"/>
      <c r="AF35" s="601"/>
      <c r="AG35" s="601"/>
      <c r="AH35" s="602"/>
      <c r="AI35" s="603"/>
      <c r="AJ35" s="601"/>
      <c r="AK35" s="602"/>
      <c r="AL35" s="603"/>
      <c r="AM35" s="601"/>
      <c r="AN35" s="602"/>
      <c r="AO35" s="602"/>
    </row>
    <row r="36" spans="2:41" s="118" customFormat="1" ht="15" customHeight="1" x14ac:dyDescent="0.25">
      <c r="B36" s="123" t="s">
        <v>417</v>
      </c>
      <c r="C36" s="208">
        <f t="shared" ref="C36:C41" si="4">S36+AA36+AI36+AL36+SUM(AO36:AO36)</f>
        <v>0</v>
      </c>
      <c r="D36" s="604"/>
      <c r="E36" s="604"/>
      <c r="F36" s="604"/>
      <c r="G36" s="604"/>
      <c r="H36" s="604"/>
      <c r="I36" s="604"/>
      <c r="J36" s="604"/>
      <c r="K36" s="604"/>
      <c r="L36" s="604"/>
      <c r="M36" s="604"/>
      <c r="N36" s="604"/>
      <c r="O36" s="604"/>
      <c r="P36" s="604"/>
      <c r="Q36" s="604"/>
      <c r="R36" s="605"/>
      <c r="S36" s="606"/>
      <c r="T36" s="604"/>
      <c r="U36" s="604"/>
      <c r="V36" s="604"/>
      <c r="W36" s="604"/>
      <c r="X36" s="604"/>
      <c r="Y36" s="604"/>
      <c r="Z36" s="605"/>
      <c r="AA36" s="606"/>
      <c r="AB36" s="604"/>
      <c r="AC36" s="604"/>
      <c r="AD36" s="604"/>
      <c r="AE36" s="604"/>
      <c r="AF36" s="604"/>
      <c r="AG36" s="604"/>
      <c r="AH36" s="605"/>
      <c r="AI36" s="606"/>
      <c r="AJ36" s="604"/>
      <c r="AK36" s="605"/>
      <c r="AL36" s="606"/>
      <c r="AM36" s="604"/>
      <c r="AN36" s="605"/>
      <c r="AO36" s="605"/>
    </row>
    <row r="37" spans="2:41" s="118" customFormat="1" ht="15" customHeight="1" x14ac:dyDescent="0.25">
      <c r="B37" s="120" t="s">
        <v>459</v>
      </c>
      <c r="C37" s="208">
        <f t="shared" si="4"/>
        <v>-17.331999999999997</v>
      </c>
      <c r="D37" s="596">
        <v>-0.69099999999999995</v>
      </c>
      <c r="E37" s="578">
        <v>-0.54600000000000004</v>
      </c>
      <c r="F37" s="578">
        <v>-0.82899999999999996</v>
      </c>
      <c r="G37" s="578">
        <v>-0.69099999999999995</v>
      </c>
      <c r="H37" s="578">
        <v>-0.82899999999999996</v>
      </c>
      <c r="I37" s="578">
        <v>-0.56799999999999995</v>
      </c>
      <c r="J37" s="578">
        <v>-0.40500000000000003</v>
      </c>
      <c r="K37" s="597">
        <v>-0.28599999999999998</v>
      </c>
      <c r="L37" s="578">
        <v>-0.82899999999999996</v>
      </c>
      <c r="M37" s="578">
        <v>-0.28599999999999998</v>
      </c>
      <c r="N37" s="578">
        <v>-0.40500000000000003</v>
      </c>
      <c r="O37" s="578">
        <v>-0.69099999999999995</v>
      </c>
      <c r="P37" s="578">
        <v>-0.54600000000000004</v>
      </c>
      <c r="Q37" s="578">
        <v>-0.42299999999999999</v>
      </c>
      <c r="R37" s="598">
        <v>-0.82899999999999996</v>
      </c>
      <c r="S37" s="599">
        <f>SUM(D37:R37)</f>
        <v>-8.8539999999999992</v>
      </c>
      <c r="T37" s="596">
        <v>-0.26200000000000001</v>
      </c>
      <c r="U37" s="578">
        <v>-0.46300000000000002</v>
      </c>
      <c r="V37" s="578">
        <v>-0.35399999999999998</v>
      </c>
      <c r="W37" s="578">
        <v>-0.46300000000000002</v>
      </c>
      <c r="X37" s="578">
        <v>-0.46300000000000002</v>
      </c>
      <c r="Y37" s="578">
        <v>-0.08</v>
      </c>
      <c r="Z37" s="598">
        <v>-0.46300000000000002</v>
      </c>
      <c r="AA37" s="599">
        <f>SUM(T37:Z37)</f>
        <v>-2.5480000000000005</v>
      </c>
      <c r="AB37" s="578">
        <v>-0.65100000000000002</v>
      </c>
      <c r="AC37" s="596">
        <v>-0.59699999999999998</v>
      </c>
      <c r="AD37" s="578">
        <v>-0.77600000000000002</v>
      </c>
      <c r="AE37" s="578">
        <v>-0.59699999999999998</v>
      </c>
      <c r="AF37" s="578">
        <v>-0.59699999999999998</v>
      </c>
      <c r="AG37" s="578">
        <v>-0.184</v>
      </c>
      <c r="AH37" s="598">
        <v>-0.77600000000000002</v>
      </c>
      <c r="AI37" s="599">
        <f>SUM(AB37:AH37)</f>
        <v>-4.1779999999999999</v>
      </c>
      <c r="AJ37" s="578">
        <v>-0.874</v>
      </c>
      <c r="AK37" s="598">
        <v>-0.439</v>
      </c>
      <c r="AL37" s="599">
        <f>SUM(AJ37:AK37)</f>
        <v>-1.3129999999999999</v>
      </c>
      <c r="AM37" s="578">
        <v>-0.184</v>
      </c>
      <c r="AN37" s="598">
        <v>0.184</v>
      </c>
      <c r="AO37" s="598">
        <v>-0.439</v>
      </c>
    </row>
    <row r="38" spans="2:41" s="118" customFormat="1" ht="15" customHeight="1" x14ac:dyDescent="0.25">
      <c r="B38" s="120">
        <v>2006</v>
      </c>
      <c r="C38" s="208">
        <f t="shared" si="4"/>
        <v>-18.373000000000001</v>
      </c>
      <c r="D38" s="596">
        <v>-0.76200000000000001</v>
      </c>
      <c r="E38" s="578">
        <v>-0.54600000000000004</v>
      </c>
      <c r="F38" s="578">
        <v>-0.91500000000000004</v>
      </c>
      <c r="G38" s="578">
        <v>-0.76200000000000001</v>
      </c>
      <c r="H38" s="578">
        <v>-0.91500000000000004</v>
      </c>
      <c r="I38" s="578">
        <v>-0.79600000000000004</v>
      </c>
      <c r="J38" s="578">
        <v>-0.40500000000000003</v>
      </c>
      <c r="K38" s="597">
        <v>-0.38500000000000001</v>
      </c>
      <c r="L38" s="578">
        <v>-0.91500000000000004</v>
      </c>
      <c r="M38" s="578">
        <v>-0.38500000000000001</v>
      </c>
      <c r="N38" s="578">
        <v>-0.40500000000000003</v>
      </c>
      <c r="O38" s="578">
        <v>-0.76200000000000001</v>
      </c>
      <c r="P38" s="578">
        <v>-0.54600000000000004</v>
      </c>
      <c r="Q38" s="578">
        <v>-0.42299999999999999</v>
      </c>
      <c r="R38" s="598">
        <v>-0.91500000000000004</v>
      </c>
      <c r="S38" s="599">
        <f>SUM(D38:R38)</f>
        <v>-9.8369999999999997</v>
      </c>
      <c r="T38" s="596">
        <v>-0.26200000000000001</v>
      </c>
      <c r="U38" s="578">
        <v>-0.46300000000000002</v>
      </c>
      <c r="V38" s="578">
        <v>-0.375</v>
      </c>
      <c r="W38" s="578">
        <v>-0.46300000000000002</v>
      </c>
      <c r="X38" s="578">
        <v>-0.46300000000000002</v>
      </c>
      <c r="Y38" s="578">
        <v>-0.08</v>
      </c>
      <c r="Z38" s="598">
        <v>-0.46300000000000002</v>
      </c>
      <c r="AA38" s="599">
        <f>SUM(T38:Z38)</f>
        <v>-2.5690000000000004</v>
      </c>
      <c r="AB38" s="578">
        <v>-0.65100000000000002</v>
      </c>
      <c r="AC38" s="596">
        <v>-0.59699999999999998</v>
      </c>
      <c r="AD38" s="578">
        <v>-0.77600000000000002</v>
      </c>
      <c r="AE38" s="578">
        <v>-0.59699999999999998</v>
      </c>
      <c r="AF38" s="578">
        <v>-0.59699999999999998</v>
      </c>
      <c r="AG38" s="578">
        <v>-0.221</v>
      </c>
      <c r="AH38" s="598">
        <v>-0.77600000000000002</v>
      </c>
      <c r="AI38" s="599">
        <f>SUM(AB38:AH38)</f>
        <v>-4.2149999999999999</v>
      </c>
      <c r="AJ38" s="578">
        <v>-0.874</v>
      </c>
      <c r="AK38" s="598">
        <v>-0.439</v>
      </c>
      <c r="AL38" s="599">
        <f>SUM(AJ38:AK38)</f>
        <v>-1.3129999999999999</v>
      </c>
      <c r="AM38" s="578">
        <v>-0.221</v>
      </c>
      <c r="AN38" s="598">
        <v>0.221</v>
      </c>
      <c r="AO38" s="598">
        <v>-0.439</v>
      </c>
    </row>
    <row r="39" spans="2:41" s="118" customFormat="1" ht="15" customHeight="1" x14ac:dyDescent="0.25">
      <c r="B39" s="120">
        <v>2007</v>
      </c>
      <c r="C39" s="208">
        <f t="shared" si="4"/>
        <v>-18.466999999999999</v>
      </c>
      <c r="D39" s="596">
        <v>-0.76200000000000001</v>
      </c>
      <c r="E39" s="578">
        <v>-0.54600000000000004</v>
      </c>
      <c r="F39" s="578">
        <v>-0.91500000000000004</v>
      </c>
      <c r="G39" s="578">
        <v>-0.76200000000000001</v>
      </c>
      <c r="H39" s="578">
        <v>-0.79600000000000004</v>
      </c>
      <c r="I39" s="578">
        <v>-0.79600000000000004</v>
      </c>
      <c r="J39" s="578">
        <v>-0.40500000000000003</v>
      </c>
      <c r="K39" s="597">
        <v>-0.38500000000000001</v>
      </c>
      <c r="L39" s="578">
        <v>-0.79600000000000004</v>
      </c>
      <c r="M39" s="578">
        <v>-0.38500000000000001</v>
      </c>
      <c r="N39" s="578">
        <v>-0.40500000000000003</v>
      </c>
      <c r="O39" s="578">
        <v>-0.76200000000000001</v>
      </c>
      <c r="P39" s="578">
        <v>-0.54600000000000004</v>
      </c>
      <c r="Q39" s="578">
        <v>-0.42299999999999999</v>
      </c>
      <c r="R39" s="598">
        <v>-0.79600000000000004</v>
      </c>
      <c r="S39" s="599">
        <f>SUM(D39:R39)</f>
        <v>-9.4799999999999986</v>
      </c>
      <c r="T39" s="596">
        <v>-0.28000000000000003</v>
      </c>
      <c r="U39" s="578">
        <v>-0.55100000000000005</v>
      </c>
      <c r="V39" s="578">
        <v>-0.45600000000000002</v>
      </c>
      <c r="W39" s="578">
        <v>-0.55100000000000005</v>
      </c>
      <c r="X39" s="578">
        <v>-0.55100000000000005</v>
      </c>
      <c r="Y39" s="578">
        <v>-0.08</v>
      </c>
      <c r="Z39" s="598">
        <v>-0.55100000000000005</v>
      </c>
      <c r="AA39" s="599">
        <f>SUM(T39:Z39)</f>
        <v>-3.0200000000000005</v>
      </c>
      <c r="AB39" s="578">
        <v>-0.65100000000000002</v>
      </c>
      <c r="AC39" s="596">
        <v>-0.59699999999999998</v>
      </c>
      <c r="AD39" s="578">
        <v>-0.77600000000000002</v>
      </c>
      <c r="AE39" s="578">
        <v>-0.59699999999999998</v>
      </c>
      <c r="AF39" s="578">
        <v>-0.59699999999999998</v>
      </c>
      <c r="AG39" s="578">
        <v>-0.221</v>
      </c>
      <c r="AH39" s="598">
        <v>-0.77600000000000002</v>
      </c>
      <c r="AI39" s="599">
        <f>SUM(AB39:AH39)</f>
        <v>-4.2149999999999999</v>
      </c>
      <c r="AJ39" s="578">
        <v>-0.874</v>
      </c>
      <c r="AK39" s="598">
        <v>-0.439</v>
      </c>
      <c r="AL39" s="599">
        <f>SUM(AJ39:AK39)</f>
        <v>-1.3129999999999999</v>
      </c>
      <c r="AM39" s="578">
        <v>-0.221</v>
      </c>
      <c r="AN39" s="598">
        <v>0.221</v>
      </c>
      <c r="AO39" s="598">
        <v>-0.439</v>
      </c>
    </row>
    <row r="40" spans="2:41" s="118" customFormat="1" ht="15" customHeight="1" x14ac:dyDescent="0.25">
      <c r="B40" s="120" t="s">
        <v>412</v>
      </c>
      <c r="C40" s="208">
        <f t="shared" si="4"/>
        <v>-17.331999999999997</v>
      </c>
      <c r="D40" s="596">
        <v>-0.69099999999999995</v>
      </c>
      <c r="E40" s="578">
        <v>-0.54600000000000004</v>
      </c>
      <c r="F40" s="578">
        <v>-0.82899999999999996</v>
      </c>
      <c r="G40" s="578">
        <v>-0.69099999999999995</v>
      </c>
      <c r="H40" s="578">
        <v>-0.82899999999999996</v>
      </c>
      <c r="I40" s="578">
        <v>-0.56799999999999995</v>
      </c>
      <c r="J40" s="578">
        <v>-0.40500000000000003</v>
      </c>
      <c r="K40" s="597">
        <v>-0.28599999999999998</v>
      </c>
      <c r="L40" s="578">
        <v>-0.82899999999999996</v>
      </c>
      <c r="M40" s="578">
        <v>-0.28599999999999998</v>
      </c>
      <c r="N40" s="578">
        <v>-0.40500000000000003</v>
      </c>
      <c r="O40" s="578">
        <v>-0.69099999999999995</v>
      </c>
      <c r="P40" s="578">
        <v>-0.54600000000000004</v>
      </c>
      <c r="Q40" s="578">
        <v>-0.42299999999999999</v>
      </c>
      <c r="R40" s="598">
        <v>-0.82899999999999996</v>
      </c>
      <c r="S40" s="599">
        <f>SUM(D40:R40)</f>
        <v>-8.8539999999999992</v>
      </c>
      <c r="T40" s="596">
        <v>-0.26200000000000001</v>
      </c>
      <c r="U40" s="578">
        <v>-0.46300000000000002</v>
      </c>
      <c r="V40" s="578">
        <v>-0.35399999999999998</v>
      </c>
      <c r="W40" s="578">
        <v>-0.46300000000000002</v>
      </c>
      <c r="X40" s="578">
        <v>-0.46300000000000002</v>
      </c>
      <c r="Y40" s="578">
        <v>-0.08</v>
      </c>
      <c r="Z40" s="598">
        <v>-0.46300000000000002</v>
      </c>
      <c r="AA40" s="599">
        <f>SUM(T40:Z40)</f>
        <v>-2.5480000000000005</v>
      </c>
      <c r="AB40" s="578">
        <v>-0.65100000000000002</v>
      </c>
      <c r="AC40" s="596">
        <v>-0.59699999999999998</v>
      </c>
      <c r="AD40" s="578">
        <v>-0.77600000000000002</v>
      </c>
      <c r="AE40" s="578">
        <v>-0.59699999999999998</v>
      </c>
      <c r="AF40" s="578">
        <v>-0.59699999999999998</v>
      </c>
      <c r="AG40" s="578">
        <v>-0.184</v>
      </c>
      <c r="AH40" s="598">
        <v>-0.77600000000000002</v>
      </c>
      <c r="AI40" s="599">
        <f>SUM(AB40:AH40)</f>
        <v>-4.1779999999999999</v>
      </c>
      <c r="AJ40" s="578">
        <v>-0.874</v>
      </c>
      <c r="AK40" s="598">
        <v>-0.439</v>
      </c>
      <c r="AL40" s="599">
        <f>SUM(AJ40:AK40)</f>
        <v>-1.3129999999999999</v>
      </c>
      <c r="AM40" s="578">
        <v>-0.184</v>
      </c>
      <c r="AN40" s="598">
        <v>0.184</v>
      </c>
      <c r="AO40" s="598">
        <v>-0.439</v>
      </c>
    </row>
    <row r="41" spans="2:41" s="118" customFormat="1" ht="15" customHeight="1" x14ac:dyDescent="0.25">
      <c r="B41" s="120" t="s">
        <v>413</v>
      </c>
      <c r="C41" s="208">
        <f t="shared" si="4"/>
        <v>-18.466999999999999</v>
      </c>
      <c r="D41" s="596">
        <v>-0.76200000000000001</v>
      </c>
      <c r="E41" s="578">
        <v>-0.54600000000000004</v>
      </c>
      <c r="F41" s="578">
        <v>-0.91500000000000004</v>
      </c>
      <c r="G41" s="578">
        <v>-0.76200000000000001</v>
      </c>
      <c r="H41" s="578">
        <v>-0.79600000000000004</v>
      </c>
      <c r="I41" s="578">
        <v>-0.79600000000000004</v>
      </c>
      <c r="J41" s="578">
        <v>-0.40500000000000003</v>
      </c>
      <c r="K41" s="597">
        <v>-0.38500000000000001</v>
      </c>
      <c r="L41" s="578">
        <v>-0.79600000000000004</v>
      </c>
      <c r="M41" s="578">
        <v>-0.38500000000000001</v>
      </c>
      <c r="N41" s="578">
        <v>-0.40500000000000003</v>
      </c>
      <c r="O41" s="578">
        <v>-0.76200000000000001</v>
      </c>
      <c r="P41" s="578">
        <v>-0.54600000000000004</v>
      </c>
      <c r="Q41" s="578">
        <v>-0.42299999999999999</v>
      </c>
      <c r="R41" s="598">
        <v>-0.79600000000000004</v>
      </c>
      <c r="S41" s="599">
        <f>SUM(D41:R41)</f>
        <v>-9.4799999999999986</v>
      </c>
      <c r="T41" s="596">
        <v>-0.28000000000000003</v>
      </c>
      <c r="U41" s="578">
        <v>-0.55100000000000005</v>
      </c>
      <c r="V41" s="578">
        <v>-0.45600000000000002</v>
      </c>
      <c r="W41" s="578">
        <v>-0.55100000000000005</v>
      </c>
      <c r="X41" s="578">
        <v>-0.55100000000000005</v>
      </c>
      <c r="Y41" s="578">
        <v>-0.08</v>
      </c>
      <c r="Z41" s="598">
        <v>-0.55100000000000005</v>
      </c>
      <c r="AA41" s="599">
        <f>SUM(T41:Z41)</f>
        <v>-3.0200000000000005</v>
      </c>
      <c r="AB41" s="578">
        <v>-0.65100000000000002</v>
      </c>
      <c r="AC41" s="596">
        <v>-0.59699999999999998</v>
      </c>
      <c r="AD41" s="578">
        <v>-0.77600000000000002</v>
      </c>
      <c r="AE41" s="578">
        <v>-0.59699999999999998</v>
      </c>
      <c r="AF41" s="578">
        <v>-0.59699999999999998</v>
      </c>
      <c r="AG41" s="578">
        <v>-0.221</v>
      </c>
      <c r="AH41" s="598">
        <v>-0.77600000000000002</v>
      </c>
      <c r="AI41" s="599">
        <f>SUM(AB41:AH41)</f>
        <v>-4.2149999999999999</v>
      </c>
      <c r="AJ41" s="578">
        <v>-0.874</v>
      </c>
      <c r="AK41" s="598">
        <v>-0.439</v>
      </c>
      <c r="AL41" s="599">
        <f>SUM(AJ41:AK41)</f>
        <v>-1.3129999999999999</v>
      </c>
      <c r="AM41" s="578">
        <v>-0.221</v>
      </c>
      <c r="AN41" s="598">
        <v>0.221</v>
      </c>
      <c r="AO41" s="598">
        <v>-0.439</v>
      </c>
    </row>
    <row r="42" spans="2:41" ht="8.25" customHeight="1" x14ac:dyDescent="0.25">
      <c r="B42" s="121"/>
      <c r="C42" s="122"/>
      <c r="D42" s="600"/>
      <c r="E42" s="600"/>
      <c r="F42" s="601"/>
      <c r="G42" s="601"/>
      <c r="H42" s="601"/>
      <c r="I42" s="601"/>
      <c r="J42" s="601"/>
      <c r="K42" s="601"/>
      <c r="L42" s="601"/>
      <c r="M42" s="601"/>
      <c r="N42" s="601"/>
      <c r="O42" s="601"/>
      <c r="P42" s="601"/>
      <c r="Q42" s="601"/>
      <c r="R42" s="602"/>
      <c r="S42" s="603"/>
      <c r="T42" s="601"/>
      <c r="U42" s="601"/>
      <c r="V42" s="601"/>
      <c r="W42" s="601"/>
      <c r="X42" s="601"/>
      <c r="Y42" s="601"/>
      <c r="Z42" s="602"/>
      <c r="AA42" s="603"/>
      <c r="AB42" s="601"/>
      <c r="AC42" s="601"/>
      <c r="AD42" s="601"/>
      <c r="AE42" s="601"/>
      <c r="AF42" s="601"/>
      <c r="AG42" s="601"/>
      <c r="AH42" s="602"/>
      <c r="AI42" s="603"/>
      <c r="AJ42" s="601"/>
      <c r="AK42" s="602"/>
      <c r="AL42" s="603"/>
      <c r="AM42" s="601"/>
      <c r="AN42" s="602"/>
      <c r="AO42" s="602"/>
    </row>
    <row r="43" spans="2:41" s="118" customFormat="1" ht="15" customHeight="1" x14ac:dyDescent="0.25">
      <c r="B43" s="123" t="s">
        <v>418</v>
      </c>
      <c r="C43" s="208">
        <f t="shared" ref="C43:C48" si="5">S43+AA43+AI43+AL43+SUM(AO43:AO43)</f>
        <v>0</v>
      </c>
      <c r="D43" s="604"/>
      <c r="E43" s="604"/>
      <c r="F43" s="604"/>
      <c r="G43" s="604"/>
      <c r="H43" s="604"/>
      <c r="I43" s="604"/>
      <c r="J43" s="604"/>
      <c r="K43" s="604"/>
      <c r="L43" s="604"/>
      <c r="M43" s="604"/>
      <c r="N43" s="604"/>
      <c r="O43" s="604"/>
      <c r="P43" s="604"/>
      <c r="Q43" s="604"/>
      <c r="R43" s="605"/>
      <c r="S43" s="606"/>
      <c r="T43" s="604"/>
      <c r="U43" s="604"/>
      <c r="V43" s="604"/>
      <c r="W43" s="604"/>
      <c r="X43" s="604"/>
      <c r="Y43" s="604"/>
      <c r="Z43" s="605"/>
      <c r="AA43" s="606"/>
      <c r="AB43" s="604"/>
      <c r="AC43" s="604"/>
      <c r="AD43" s="604"/>
      <c r="AE43" s="604"/>
      <c r="AF43" s="604"/>
      <c r="AG43" s="604"/>
      <c r="AH43" s="605"/>
      <c r="AI43" s="606"/>
      <c r="AJ43" s="604"/>
      <c r="AK43" s="605"/>
      <c r="AL43" s="606"/>
      <c r="AM43" s="604"/>
      <c r="AN43" s="605"/>
      <c r="AO43" s="605"/>
    </row>
    <row r="44" spans="2:41" s="118" customFormat="1" ht="15" customHeight="1" x14ac:dyDescent="0.25">
      <c r="B44" s="120" t="s">
        <v>459</v>
      </c>
      <c r="C44" s="208">
        <f t="shared" si="5"/>
        <v>-17.331999999999997</v>
      </c>
      <c r="D44" s="596">
        <v>-0.69099999999999995</v>
      </c>
      <c r="E44" s="578">
        <v>-0.54600000000000004</v>
      </c>
      <c r="F44" s="578">
        <v>-0.82899999999999996</v>
      </c>
      <c r="G44" s="578">
        <v>-0.69099999999999995</v>
      </c>
      <c r="H44" s="578">
        <v>-0.82899999999999996</v>
      </c>
      <c r="I44" s="578">
        <v>-0.56799999999999995</v>
      </c>
      <c r="J44" s="578">
        <v>-0.40500000000000003</v>
      </c>
      <c r="K44" s="597">
        <v>-0.28599999999999998</v>
      </c>
      <c r="L44" s="578">
        <v>-0.82899999999999996</v>
      </c>
      <c r="M44" s="578">
        <v>-0.28599999999999998</v>
      </c>
      <c r="N44" s="578">
        <v>-0.40500000000000003</v>
      </c>
      <c r="O44" s="578">
        <v>-0.69099999999999995</v>
      </c>
      <c r="P44" s="578">
        <v>-0.54600000000000004</v>
      </c>
      <c r="Q44" s="578">
        <v>-0.42299999999999999</v>
      </c>
      <c r="R44" s="598">
        <v>-0.82899999999999996</v>
      </c>
      <c r="S44" s="599">
        <f>SUM(D44:R44)</f>
        <v>-8.8539999999999992</v>
      </c>
      <c r="T44" s="596">
        <v>-0.26200000000000001</v>
      </c>
      <c r="U44" s="578">
        <v>-0.46300000000000002</v>
      </c>
      <c r="V44" s="578">
        <v>-0.35399999999999998</v>
      </c>
      <c r="W44" s="578">
        <v>-0.46300000000000002</v>
      </c>
      <c r="X44" s="578">
        <v>-0.46300000000000002</v>
      </c>
      <c r="Y44" s="578">
        <v>-0.08</v>
      </c>
      <c r="Z44" s="598">
        <v>-0.46300000000000002</v>
      </c>
      <c r="AA44" s="599">
        <f>SUM(T44:Z44)</f>
        <v>-2.5480000000000005</v>
      </c>
      <c r="AB44" s="578">
        <v>-0.65100000000000002</v>
      </c>
      <c r="AC44" s="596">
        <v>-0.59699999999999998</v>
      </c>
      <c r="AD44" s="578">
        <v>-0.77600000000000002</v>
      </c>
      <c r="AE44" s="578">
        <v>-0.59699999999999998</v>
      </c>
      <c r="AF44" s="578">
        <v>-0.59699999999999998</v>
      </c>
      <c r="AG44" s="578">
        <v>-0.184</v>
      </c>
      <c r="AH44" s="598">
        <v>-0.77600000000000002</v>
      </c>
      <c r="AI44" s="599">
        <f>SUM(AB44:AH44)</f>
        <v>-4.1779999999999999</v>
      </c>
      <c r="AJ44" s="578">
        <v>-0.874</v>
      </c>
      <c r="AK44" s="598">
        <v>-0.439</v>
      </c>
      <c r="AL44" s="599">
        <f>SUM(AJ44:AK44)</f>
        <v>-1.3129999999999999</v>
      </c>
      <c r="AM44" s="578">
        <v>-0.184</v>
      </c>
      <c r="AN44" s="598">
        <v>0.184</v>
      </c>
      <c r="AO44" s="598">
        <v>-0.439</v>
      </c>
    </row>
    <row r="45" spans="2:41" s="118" customFormat="1" ht="15" customHeight="1" x14ac:dyDescent="0.25">
      <c r="B45" s="120">
        <v>2006</v>
      </c>
      <c r="C45" s="208">
        <f t="shared" si="5"/>
        <v>-18.373000000000001</v>
      </c>
      <c r="D45" s="596">
        <v>-0.76200000000000001</v>
      </c>
      <c r="E45" s="578">
        <v>-0.54600000000000004</v>
      </c>
      <c r="F45" s="578">
        <v>-0.91500000000000004</v>
      </c>
      <c r="G45" s="578">
        <v>-0.76200000000000001</v>
      </c>
      <c r="H45" s="578">
        <v>-0.91500000000000004</v>
      </c>
      <c r="I45" s="578">
        <v>-0.79600000000000004</v>
      </c>
      <c r="J45" s="578">
        <v>-0.40500000000000003</v>
      </c>
      <c r="K45" s="597">
        <v>-0.38500000000000001</v>
      </c>
      <c r="L45" s="578">
        <v>-0.91500000000000004</v>
      </c>
      <c r="M45" s="578">
        <v>-0.38500000000000001</v>
      </c>
      <c r="N45" s="578">
        <v>-0.40500000000000003</v>
      </c>
      <c r="O45" s="578">
        <v>-0.76200000000000001</v>
      </c>
      <c r="P45" s="578">
        <v>-0.54600000000000004</v>
      </c>
      <c r="Q45" s="578">
        <v>-0.42299999999999999</v>
      </c>
      <c r="R45" s="598">
        <v>-0.91500000000000004</v>
      </c>
      <c r="S45" s="599">
        <f>SUM(D45:R45)</f>
        <v>-9.8369999999999997</v>
      </c>
      <c r="T45" s="596">
        <v>-0.26200000000000001</v>
      </c>
      <c r="U45" s="578">
        <v>-0.46300000000000002</v>
      </c>
      <c r="V45" s="578">
        <v>-0.375</v>
      </c>
      <c r="W45" s="578">
        <v>-0.46300000000000002</v>
      </c>
      <c r="X45" s="578">
        <v>-0.46300000000000002</v>
      </c>
      <c r="Y45" s="578">
        <v>-0.08</v>
      </c>
      <c r="Z45" s="598">
        <v>-0.46300000000000002</v>
      </c>
      <c r="AA45" s="599">
        <f>SUM(T45:Z45)</f>
        <v>-2.5690000000000004</v>
      </c>
      <c r="AB45" s="578">
        <v>-0.65100000000000002</v>
      </c>
      <c r="AC45" s="596">
        <v>-0.59699999999999998</v>
      </c>
      <c r="AD45" s="578">
        <v>-0.77600000000000002</v>
      </c>
      <c r="AE45" s="578">
        <v>-0.59699999999999998</v>
      </c>
      <c r="AF45" s="578">
        <v>-0.59699999999999998</v>
      </c>
      <c r="AG45" s="578">
        <v>-0.221</v>
      </c>
      <c r="AH45" s="598">
        <v>-0.77600000000000002</v>
      </c>
      <c r="AI45" s="599">
        <f>SUM(AB45:AH45)</f>
        <v>-4.2149999999999999</v>
      </c>
      <c r="AJ45" s="578">
        <v>-0.874</v>
      </c>
      <c r="AK45" s="598">
        <v>-0.439</v>
      </c>
      <c r="AL45" s="599">
        <f>SUM(AJ45:AK45)</f>
        <v>-1.3129999999999999</v>
      </c>
      <c r="AM45" s="578">
        <v>-0.221</v>
      </c>
      <c r="AN45" s="598">
        <v>0.221</v>
      </c>
      <c r="AO45" s="598">
        <v>-0.439</v>
      </c>
    </row>
    <row r="46" spans="2:41" s="118" customFormat="1" ht="15" customHeight="1" x14ac:dyDescent="0.25">
      <c r="B46" s="120">
        <v>2007</v>
      </c>
      <c r="C46" s="208">
        <f t="shared" si="5"/>
        <v>-18.466999999999999</v>
      </c>
      <c r="D46" s="596">
        <v>-0.76200000000000001</v>
      </c>
      <c r="E46" s="578">
        <v>-0.54600000000000004</v>
      </c>
      <c r="F46" s="578">
        <v>-0.91500000000000004</v>
      </c>
      <c r="G46" s="578">
        <v>-0.76200000000000001</v>
      </c>
      <c r="H46" s="578">
        <v>-0.79600000000000004</v>
      </c>
      <c r="I46" s="578">
        <v>-0.79600000000000004</v>
      </c>
      <c r="J46" s="578">
        <v>-0.40500000000000003</v>
      </c>
      <c r="K46" s="597">
        <v>-0.38500000000000001</v>
      </c>
      <c r="L46" s="578">
        <v>-0.79600000000000004</v>
      </c>
      <c r="M46" s="578">
        <v>-0.38500000000000001</v>
      </c>
      <c r="N46" s="578">
        <v>-0.40500000000000003</v>
      </c>
      <c r="O46" s="578">
        <v>-0.76200000000000001</v>
      </c>
      <c r="P46" s="578">
        <v>-0.54600000000000004</v>
      </c>
      <c r="Q46" s="578">
        <v>-0.42299999999999999</v>
      </c>
      <c r="R46" s="598">
        <v>-0.79600000000000004</v>
      </c>
      <c r="S46" s="599">
        <f>SUM(D46:R46)</f>
        <v>-9.4799999999999986</v>
      </c>
      <c r="T46" s="596">
        <v>-0.28000000000000003</v>
      </c>
      <c r="U46" s="578">
        <v>-0.55100000000000005</v>
      </c>
      <c r="V46" s="578">
        <v>-0.45600000000000002</v>
      </c>
      <c r="W46" s="578">
        <v>-0.55100000000000005</v>
      </c>
      <c r="X46" s="578">
        <v>-0.55100000000000005</v>
      </c>
      <c r="Y46" s="578">
        <v>-0.08</v>
      </c>
      <c r="Z46" s="598">
        <v>-0.55100000000000005</v>
      </c>
      <c r="AA46" s="599">
        <f>SUM(T46:Z46)</f>
        <v>-3.0200000000000005</v>
      </c>
      <c r="AB46" s="578">
        <v>-0.65100000000000002</v>
      </c>
      <c r="AC46" s="596">
        <v>-0.59699999999999998</v>
      </c>
      <c r="AD46" s="578">
        <v>-0.77600000000000002</v>
      </c>
      <c r="AE46" s="578">
        <v>-0.59699999999999998</v>
      </c>
      <c r="AF46" s="578">
        <v>-0.59699999999999998</v>
      </c>
      <c r="AG46" s="578">
        <v>-0.221</v>
      </c>
      <c r="AH46" s="598">
        <v>-0.77600000000000002</v>
      </c>
      <c r="AI46" s="599">
        <f>SUM(AB46:AH46)</f>
        <v>-4.2149999999999999</v>
      </c>
      <c r="AJ46" s="578">
        <v>-0.874</v>
      </c>
      <c r="AK46" s="598">
        <v>-0.439</v>
      </c>
      <c r="AL46" s="599">
        <f>SUM(AJ46:AK46)</f>
        <v>-1.3129999999999999</v>
      </c>
      <c r="AM46" s="578">
        <v>-0.221</v>
      </c>
      <c r="AN46" s="598">
        <v>0.221</v>
      </c>
      <c r="AO46" s="598">
        <v>-0.439</v>
      </c>
    </row>
    <row r="47" spans="2:41" s="118" customFormat="1" ht="15" customHeight="1" x14ac:dyDescent="0.25">
      <c r="B47" s="120" t="s">
        <v>412</v>
      </c>
      <c r="C47" s="208">
        <f t="shared" si="5"/>
        <v>-17.331999999999997</v>
      </c>
      <c r="D47" s="596">
        <v>-0.69099999999999995</v>
      </c>
      <c r="E47" s="578">
        <v>-0.54600000000000004</v>
      </c>
      <c r="F47" s="578">
        <v>-0.82899999999999996</v>
      </c>
      <c r="G47" s="578">
        <v>-0.69099999999999995</v>
      </c>
      <c r="H47" s="578">
        <v>-0.82899999999999996</v>
      </c>
      <c r="I47" s="578">
        <v>-0.56799999999999995</v>
      </c>
      <c r="J47" s="578">
        <v>-0.40500000000000003</v>
      </c>
      <c r="K47" s="597">
        <v>-0.28599999999999998</v>
      </c>
      <c r="L47" s="578">
        <v>-0.82899999999999996</v>
      </c>
      <c r="M47" s="578">
        <v>-0.28599999999999998</v>
      </c>
      <c r="N47" s="578">
        <v>-0.40500000000000003</v>
      </c>
      <c r="O47" s="578">
        <v>-0.69099999999999995</v>
      </c>
      <c r="P47" s="578">
        <v>-0.54600000000000004</v>
      </c>
      <c r="Q47" s="578">
        <v>-0.42299999999999999</v>
      </c>
      <c r="R47" s="598">
        <v>-0.82899999999999996</v>
      </c>
      <c r="S47" s="599">
        <f>SUM(D47:R47)</f>
        <v>-8.8539999999999992</v>
      </c>
      <c r="T47" s="596">
        <v>-0.26200000000000001</v>
      </c>
      <c r="U47" s="578">
        <v>-0.46300000000000002</v>
      </c>
      <c r="V47" s="578">
        <v>-0.35399999999999998</v>
      </c>
      <c r="W47" s="578">
        <v>-0.46300000000000002</v>
      </c>
      <c r="X47" s="578">
        <v>-0.46300000000000002</v>
      </c>
      <c r="Y47" s="578">
        <v>-0.08</v>
      </c>
      <c r="Z47" s="598">
        <v>-0.46300000000000002</v>
      </c>
      <c r="AA47" s="599">
        <f>SUM(T47:Z47)</f>
        <v>-2.5480000000000005</v>
      </c>
      <c r="AB47" s="578">
        <v>-0.65100000000000002</v>
      </c>
      <c r="AC47" s="596">
        <v>-0.59699999999999998</v>
      </c>
      <c r="AD47" s="578">
        <v>-0.77600000000000002</v>
      </c>
      <c r="AE47" s="578">
        <v>-0.59699999999999998</v>
      </c>
      <c r="AF47" s="578">
        <v>-0.59699999999999998</v>
      </c>
      <c r="AG47" s="578">
        <v>-0.184</v>
      </c>
      <c r="AH47" s="598">
        <v>-0.77600000000000002</v>
      </c>
      <c r="AI47" s="599">
        <f>SUM(AB47:AH47)</f>
        <v>-4.1779999999999999</v>
      </c>
      <c r="AJ47" s="578">
        <v>-0.874</v>
      </c>
      <c r="AK47" s="598">
        <v>-0.439</v>
      </c>
      <c r="AL47" s="599">
        <f>SUM(AJ47:AK47)</f>
        <v>-1.3129999999999999</v>
      </c>
      <c r="AM47" s="578">
        <v>-0.184</v>
      </c>
      <c r="AN47" s="598">
        <v>0.184</v>
      </c>
      <c r="AO47" s="598">
        <v>-0.439</v>
      </c>
    </row>
    <row r="48" spans="2:41" s="118" customFormat="1" ht="15" customHeight="1" x14ac:dyDescent="0.25">
      <c r="B48" s="120" t="s">
        <v>413</v>
      </c>
      <c r="C48" s="208">
        <f t="shared" si="5"/>
        <v>-18.466999999999999</v>
      </c>
      <c r="D48" s="596">
        <v>-0.76200000000000001</v>
      </c>
      <c r="E48" s="578">
        <v>-0.54600000000000004</v>
      </c>
      <c r="F48" s="578">
        <v>-0.91500000000000004</v>
      </c>
      <c r="G48" s="578">
        <v>-0.76200000000000001</v>
      </c>
      <c r="H48" s="578">
        <v>-0.79600000000000004</v>
      </c>
      <c r="I48" s="578">
        <v>-0.79600000000000004</v>
      </c>
      <c r="J48" s="578">
        <v>-0.40500000000000003</v>
      </c>
      <c r="K48" s="597">
        <v>-0.38500000000000001</v>
      </c>
      <c r="L48" s="578">
        <v>-0.79600000000000004</v>
      </c>
      <c r="M48" s="578">
        <v>-0.38500000000000001</v>
      </c>
      <c r="N48" s="578">
        <v>-0.40500000000000003</v>
      </c>
      <c r="O48" s="578">
        <v>-0.76200000000000001</v>
      </c>
      <c r="P48" s="578">
        <v>-0.54600000000000004</v>
      </c>
      <c r="Q48" s="578">
        <v>-0.42299999999999999</v>
      </c>
      <c r="R48" s="598">
        <v>-0.79600000000000004</v>
      </c>
      <c r="S48" s="599">
        <f>SUM(D48:R48)</f>
        <v>-9.4799999999999986</v>
      </c>
      <c r="T48" s="596">
        <v>-0.28000000000000003</v>
      </c>
      <c r="U48" s="578">
        <v>-0.55100000000000005</v>
      </c>
      <c r="V48" s="578">
        <v>-0.45600000000000002</v>
      </c>
      <c r="W48" s="578">
        <v>-0.55100000000000005</v>
      </c>
      <c r="X48" s="578">
        <v>-0.55100000000000005</v>
      </c>
      <c r="Y48" s="578">
        <v>-0.08</v>
      </c>
      <c r="Z48" s="598">
        <v>-0.55100000000000005</v>
      </c>
      <c r="AA48" s="599">
        <f>SUM(T48:Z48)</f>
        <v>-3.0200000000000005</v>
      </c>
      <c r="AB48" s="578">
        <v>-0.65100000000000002</v>
      </c>
      <c r="AC48" s="596">
        <v>-0.59699999999999998</v>
      </c>
      <c r="AD48" s="578">
        <v>-0.77600000000000002</v>
      </c>
      <c r="AE48" s="578">
        <v>-0.59699999999999998</v>
      </c>
      <c r="AF48" s="578">
        <v>-0.59699999999999998</v>
      </c>
      <c r="AG48" s="578">
        <v>-0.221</v>
      </c>
      <c r="AH48" s="598">
        <v>-0.77600000000000002</v>
      </c>
      <c r="AI48" s="599">
        <f>SUM(AB48:AH48)</f>
        <v>-4.2149999999999999</v>
      </c>
      <c r="AJ48" s="578">
        <v>-0.874</v>
      </c>
      <c r="AK48" s="598">
        <v>-0.439</v>
      </c>
      <c r="AL48" s="599">
        <f>SUM(AJ48:AK48)</f>
        <v>-1.3129999999999999</v>
      </c>
      <c r="AM48" s="578">
        <v>-0.221</v>
      </c>
      <c r="AN48" s="598">
        <v>0.221</v>
      </c>
      <c r="AO48" s="598">
        <v>-0.439</v>
      </c>
    </row>
    <row r="49" spans="2:43" ht="8.25" customHeight="1" x14ac:dyDescent="0.25">
      <c r="B49" s="121"/>
      <c r="C49" s="122"/>
      <c r="D49" s="600"/>
      <c r="E49" s="600"/>
      <c r="F49" s="601"/>
      <c r="G49" s="601"/>
      <c r="H49" s="601"/>
      <c r="I49" s="601"/>
      <c r="J49" s="601"/>
      <c r="K49" s="601"/>
      <c r="L49" s="601"/>
      <c r="M49" s="601"/>
      <c r="N49" s="601"/>
      <c r="O49" s="601"/>
      <c r="P49" s="601"/>
      <c r="Q49" s="601"/>
      <c r="R49" s="602"/>
      <c r="S49" s="603"/>
      <c r="T49" s="601"/>
      <c r="U49" s="601"/>
      <c r="V49" s="601"/>
      <c r="W49" s="601"/>
      <c r="X49" s="601"/>
      <c r="Y49" s="601"/>
      <c r="Z49" s="602"/>
      <c r="AA49" s="603"/>
      <c r="AB49" s="601"/>
      <c r="AC49" s="601"/>
      <c r="AD49" s="601"/>
      <c r="AE49" s="601"/>
      <c r="AF49" s="601"/>
      <c r="AG49" s="601"/>
      <c r="AH49" s="602"/>
      <c r="AI49" s="603"/>
      <c r="AJ49" s="601"/>
      <c r="AK49" s="602"/>
      <c r="AL49" s="603"/>
      <c r="AM49" s="601"/>
      <c r="AN49" s="602"/>
      <c r="AO49" s="602"/>
    </row>
    <row r="50" spans="2:43" s="118" customFormat="1" ht="15" customHeight="1" x14ac:dyDescent="0.25">
      <c r="B50" s="123" t="s">
        <v>419</v>
      </c>
      <c r="C50" s="208">
        <f t="shared" ref="C50:C55" si="6">S50+AA50+AI50+AL50+SUM(AO50:AO50)</f>
        <v>0</v>
      </c>
      <c r="D50" s="604"/>
      <c r="E50" s="604"/>
      <c r="F50" s="604"/>
      <c r="G50" s="604"/>
      <c r="H50" s="604"/>
      <c r="I50" s="604"/>
      <c r="J50" s="604"/>
      <c r="K50" s="604"/>
      <c r="L50" s="604"/>
      <c r="M50" s="604"/>
      <c r="N50" s="604"/>
      <c r="O50" s="604"/>
      <c r="P50" s="604"/>
      <c r="Q50" s="604"/>
      <c r="R50" s="605"/>
      <c r="S50" s="606"/>
      <c r="T50" s="604"/>
      <c r="U50" s="604"/>
      <c r="V50" s="604"/>
      <c r="W50" s="604"/>
      <c r="X50" s="604"/>
      <c r="Y50" s="604"/>
      <c r="Z50" s="605"/>
      <c r="AA50" s="606"/>
      <c r="AB50" s="604"/>
      <c r="AC50" s="604"/>
      <c r="AD50" s="604"/>
      <c r="AE50" s="604"/>
      <c r="AF50" s="604"/>
      <c r="AG50" s="604"/>
      <c r="AH50" s="605"/>
      <c r="AI50" s="606"/>
      <c r="AJ50" s="604"/>
      <c r="AK50" s="605"/>
      <c r="AL50" s="606"/>
      <c r="AM50" s="604"/>
      <c r="AN50" s="605"/>
      <c r="AO50" s="605"/>
    </row>
    <row r="51" spans="2:43" s="118" customFormat="1" ht="15" customHeight="1" x14ac:dyDescent="0.25">
      <c r="B51" s="120" t="s">
        <v>459</v>
      </c>
      <c r="C51" s="208">
        <f t="shared" si="6"/>
        <v>-17.331999999999997</v>
      </c>
      <c r="D51" s="596">
        <v>-0.69099999999999995</v>
      </c>
      <c r="E51" s="578">
        <v>-0.54600000000000004</v>
      </c>
      <c r="F51" s="578">
        <v>-0.82899999999999996</v>
      </c>
      <c r="G51" s="578">
        <v>-0.69099999999999995</v>
      </c>
      <c r="H51" s="578">
        <v>-0.82899999999999996</v>
      </c>
      <c r="I51" s="578">
        <v>-0.56799999999999995</v>
      </c>
      <c r="J51" s="578">
        <v>-0.40500000000000003</v>
      </c>
      <c r="K51" s="597">
        <v>-0.28599999999999998</v>
      </c>
      <c r="L51" s="578">
        <v>-0.82899999999999996</v>
      </c>
      <c r="M51" s="578">
        <v>-0.28599999999999998</v>
      </c>
      <c r="N51" s="578">
        <v>-0.40500000000000003</v>
      </c>
      <c r="O51" s="578">
        <v>-0.69099999999999995</v>
      </c>
      <c r="P51" s="578">
        <v>-0.54600000000000004</v>
      </c>
      <c r="Q51" s="578">
        <v>-0.42299999999999999</v>
      </c>
      <c r="R51" s="598">
        <v>-0.82899999999999996</v>
      </c>
      <c r="S51" s="599">
        <f>SUM(D51:R51)</f>
        <v>-8.8539999999999992</v>
      </c>
      <c r="T51" s="596">
        <v>-0.26200000000000001</v>
      </c>
      <c r="U51" s="578">
        <v>-0.46300000000000002</v>
      </c>
      <c r="V51" s="578">
        <v>-0.35399999999999998</v>
      </c>
      <c r="W51" s="578">
        <v>-0.46300000000000002</v>
      </c>
      <c r="X51" s="578">
        <v>-0.46300000000000002</v>
      </c>
      <c r="Y51" s="578">
        <v>-0.08</v>
      </c>
      <c r="Z51" s="598">
        <v>-0.46300000000000002</v>
      </c>
      <c r="AA51" s="599">
        <f>SUM(T51:Z51)</f>
        <v>-2.5480000000000005</v>
      </c>
      <c r="AB51" s="578">
        <v>-0.65100000000000002</v>
      </c>
      <c r="AC51" s="596">
        <v>-0.59699999999999998</v>
      </c>
      <c r="AD51" s="578">
        <v>-0.77600000000000002</v>
      </c>
      <c r="AE51" s="578">
        <v>-0.59699999999999998</v>
      </c>
      <c r="AF51" s="578">
        <v>-0.59699999999999998</v>
      </c>
      <c r="AG51" s="578">
        <v>-0.184</v>
      </c>
      <c r="AH51" s="598">
        <v>-0.77600000000000002</v>
      </c>
      <c r="AI51" s="599">
        <f>SUM(AB51:AH51)</f>
        <v>-4.1779999999999999</v>
      </c>
      <c r="AJ51" s="578">
        <v>-0.874</v>
      </c>
      <c r="AK51" s="598">
        <v>-0.439</v>
      </c>
      <c r="AL51" s="599">
        <f>SUM(AJ51:AK51)</f>
        <v>-1.3129999999999999</v>
      </c>
      <c r="AM51" s="578">
        <v>-0.184</v>
      </c>
      <c r="AN51" s="598">
        <v>0.184</v>
      </c>
      <c r="AO51" s="598">
        <v>-0.439</v>
      </c>
    </row>
    <row r="52" spans="2:43" s="118" customFormat="1" ht="15" customHeight="1" x14ac:dyDescent="0.25">
      <c r="B52" s="120">
        <v>2006</v>
      </c>
      <c r="C52" s="208">
        <f t="shared" si="6"/>
        <v>-18.373000000000001</v>
      </c>
      <c r="D52" s="596">
        <v>-0.76200000000000001</v>
      </c>
      <c r="E52" s="578">
        <v>-0.54600000000000004</v>
      </c>
      <c r="F52" s="578">
        <v>-0.91500000000000004</v>
      </c>
      <c r="G52" s="578">
        <v>-0.76200000000000001</v>
      </c>
      <c r="H52" s="578">
        <v>-0.91500000000000004</v>
      </c>
      <c r="I52" s="578">
        <v>-0.79600000000000004</v>
      </c>
      <c r="J52" s="578">
        <v>-0.40500000000000003</v>
      </c>
      <c r="K52" s="597">
        <v>-0.38500000000000001</v>
      </c>
      <c r="L52" s="578">
        <v>-0.91500000000000004</v>
      </c>
      <c r="M52" s="578">
        <v>-0.38500000000000001</v>
      </c>
      <c r="N52" s="578">
        <v>-0.40500000000000003</v>
      </c>
      <c r="O52" s="578">
        <v>-0.76200000000000001</v>
      </c>
      <c r="P52" s="578">
        <v>-0.54600000000000004</v>
      </c>
      <c r="Q52" s="578">
        <v>-0.42299999999999999</v>
      </c>
      <c r="R52" s="598">
        <v>-0.91500000000000004</v>
      </c>
      <c r="S52" s="599">
        <f>SUM(D52:R52)</f>
        <v>-9.8369999999999997</v>
      </c>
      <c r="T52" s="596">
        <v>-0.26200000000000001</v>
      </c>
      <c r="U52" s="578">
        <v>-0.46300000000000002</v>
      </c>
      <c r="V52" s="578">
        <v>-0.375</v>
      </c>
      <c r="W52" s="578">
        <v>-0.46300000000000002</v>
      </c>
      <c r="X52" s="578">
        <v>-0.46300000000000002</v>
      </c>
      <c r="Y52" s="578">
        <v>-0.08</v>
      </c>
      <c r="Z52" s="598">
        <v>-0.46300000000000002</v>
      </c>
      <c r="AA52" s="599">
        <f>SUM(T52:Z52)</f>
        <v>-2.5690000000000004</v>
      </c>
      <c r="AB52" s="578">
        <v>-0.65100000000000002</v>
      </c>
      <c r="AC52" s="596">
        <v>-0.59699999999999998</v>
      </c>
      <c r="AD52" s="578">
        <v>-0.77600000000000002</v>
      </c>
      <c r="AE52" s="578">
        <v>-0.59699999999999998</v>
      </c>
      <c r="AF52" s="578">
        <v>-0.59699999999999998</v>
      </c>
      <c r="AG52" s="578">
        <v>-0.221</v>
      </c>
      <c r="AH52" s="598">
        <v>-0.77600000000000002</v>
      </c>
      <c r="AI52" s="599">
        <f>SUM(AB52:AH52)</f>
        <v>-4.2149999999999999</v>
      </c>
      <c r="AJ52" s="578">
        <v>-0.874</v>
      </c>
      <c r="AK52" s="598">
        <v>-0.439</v>
      </c>
      <c r="AL52" s="599">
        <f>SUM(AJ52:AK52)</f>
        <v>-1.3129999999999999</v>
      </c>
      <c r="AM52" s="578">
        <v>-0.221</v>
      </c>
      <c r="AN52" s="598">
        <v>0.221</v>
      </c>
      <c r="AO52" s="598">
        <v>-0.439</v>
      </c>
    </row>
    <row r="53" spans="2:43" s="118" customFormat="1" ht="15" customHeight="1" x14ac:dyDescent="0.25">
      <c r="B53" s="120">
        <v>2007</v>
      </c>
      <c r="C53" s="208">
        <f t="shared" si="6"/>
        <v>-18.466999999999999</v>
      </c>
      <c r="D53" s="596">
        <v>-0.76200000000000001</v>
      </c>
      <c r="E53" s="578">
        <v>-0.54600000000000004</v>
      </c>
      <c r="F53" s="578">
        <v>-0.91500000000000004</v>
      </c>
      <c r="G53" s="578">
        <v>-0.76200000000000001</v>
      </c>
      <c r="H53" s="578">
        <v>-0.79600000000000004</v>
      </c>
      <c r="I53" s="578">
        <v>-0.79600000000000004</v>
      </c>
      <c r="J53" s="578">
        <v>-0.40500000000000003</v>
      </c>
      <c r="K53" s="597">
        <v>-0.38500000000000001</v>
      </c>
      <c r="L53" s="578">
        <v>-0.79600000000000004</v>
      </c>
      <c r="M53" s="578">
        <v>-0.38500000000000001</v>
      </c>
      <c r="N53" s="578">
        <v>-0.40500000000000003</v>
      </c>
      <c r="O53" s="578">
        <v>-0.76200000000000001</v>
      </c>
      <c r="P53" s="578">
        <v>-0.54600000000000004</v>
      </c>
      <c r="Q53" s="578">
        <v>-0.42299999999999999</v>
      </c>
      <c r="R53" s="598">
        <v>-0.79600000000000004</v>
      </c>
      <c r="S53" s="599">
        <f>SUM(D53:R53)</f>
        <v>-9.4799999999999986</v>
      </c>
      <c r="T53" s="596">
        <v>-0.28000000000000003</v>
      </c>
      <c r="U53" s="578">
        <v>-0.55100000000000005</v>
      </c>
      <c r="V53" s="578">
        <v>-0.45600000000000002</v>
      </c>
      <c r="W53" s="578">
        <v>-0.55100000000000005</v>
      </c>
      <c r="X53" s="578">
        <v>-0.55100000000000005</v>
      </c>
      <c r="Y53" s="578">
        <v>-0.08</v>
      </c>
      <c r="Z53" s="598">
        <v>-0.55100000000000005</v>
      </c>
      <c r="AA53" s="599">
        <f>SUM(T53:Z53)</f>
        <v>-3.0200000000000005</v>
      </c>
      <c r="AB53" s="578">
        <v>-0.65100000000000002</v>
      </c>
      <c r="AC53" s="596">
        <v>-0.59699999999999998</v>
      </c>
      <c r="AD53" s="578">
        <v>-0.77600000000000002</v>
      </c>
      <c r="AE53" s="578">
        <v>-0.59699999999999998</v>
      </c>
      <c r="AF53" s="578">
        <v>-0.59699999999999998</v>
      </c>
      <c r="AG53" s="578">
        <v>-0.221</v>
      </c>
      <c r="AH53" s="598">
        <v>-0.77600000000000002</v>
      </c>
      <c r="AI53" s="599">
        <f>SUM(AB53:AH53)</f>
        <v>-4.2149999999999999</v>
      </c>
      <c r="AJ53" s="578">
        <v>-0.874</v>
      </c>
      <c r="AK53" s="598">
        <v>-0.439</v>
      </c>
      <c r="AL53" s="599">
        <f>SUM(AJ53:AK53)</f>
        <v>-1.3129999999999999</v>
      </c>
      <c r="AM53" s="578">
        <v>-0.221</v>
      </c>
      <c r="AN53" s="598">
        <v>0.221</v>
      </c>
      <c r="AO53" s="598">
        <v>-0.439</v>
      </c>
    </row>
    <row r="54" spans="2:43" s="118" customFormat="1" ht="15" customHeight="1" x14ac:dyDescent="0.25">
      <c r="B54" s="120" t="s">
        <v>412</v>
      </c>
      <c r="C54" s="208">
        <f t="shared" si="6"/>
        <v>-17.331999999999997</v>
      </c>
      <c r="D54" s="596">
        <v>-0.69099999999999995</v>
      </c>
      <c r="E54" s="578">
        <v>-0.54600000000000004</v>
      </c>
      <c r="F54" s="578">
        <v>-0.82899999999999996</v>
      </c>
      <c r="G54" s="578">
        <v>-0.69099999999999995</v>
      </c>
      <c r="H54" s="578">
        <v>-0.82899999999999996</v>
      </c>
      <c r="I54" s="578">
        <v>-0.56799999999999995</v>
      </c>
      <c r="J54" s="578">
        <v>-0.40500000000000003</v>
      </c>
      <c r="K54" s="597">
        <v>-0.28599999999999998</v>
      </c>
      <c r="L54" s="578">
        <v>-0.82899999999999996</v>
      </c>
      <c r="M54" s="578">
        <v>-0.28599999999999998</v>
      </c>
      <c r="N54" s="578">
        <v>-0.40500000000000003</v>
      </c>
      <c r="O54" s="578">
        <v>-0.69099999999999995</v>
      </c>
      <c r="P54" s="578">
        <v>-0.54600000000000004</v>
      </c>
      <c r="Q54" s="578">
        <v>-0.42299999999999999</v>
      </c>
      <c r="R54" s="598">
        <v>-0.82899999999999996</v>
      </c>
      <c r="S54" s="599">
        <f>SUM(D54:R54)</f>
        <v>-8.8539999999999992</v>
      </c>
      <c r="T54" s="596">
        <v>-0.26200000000000001</v>
      </c>
      <c r="U54" s="578">
        <v>-0.46300000000000002</v>
      </c>
      <c r="V54" s="578">
        <v>-0.35399999999999998</v>
      </c>
      <c r="W54" s="578">
        <v>-0.46300000000000002</v>
      </c>
      <c r="X54" s="578">
        <v>-0.46300000000000002</v>
      </c>
      <c r="Y54" s="578">
        <v>-0.08</v>
      </c>
      <c r="Z54" s="598">
        <v>-0.46300000000000002</v>
      </c>
      <c r="AA54" s="599">
        <f>SUM(T54:Z54)</f>
        <v>-2.5480000000000005</v>
      </c>
      <c r="AB54" s="578">
        <v>-0.65100000000000002</v>
      </c>
      <c r="AC54" s="596">
        <v>-0.59699999999999998</v>
      </c>
      <c r="AD54" s="578">
        <v>-0.77600000000000002</v>
      </c>
      <c r="AE54" s="578">
        <v>-0.59699999999999998</v>
      </c>
      <c r="AF54" s="578">
        <v>-0.59699999999999998</v>
      </c>
      <c r="AG54" s="578">
        <v>-0.184</v>
      </c>
      <c r="AH54" s="598">
        <v>-0.77600000000000002</v>
      </c>
      <c r="AI54" s="599">
        <f>SUM(AB54:AH54)</f>
        <v>-4.1779999999999999</v>
      </c>
      <c r="AJ54" s="578">
        <v>-0.874</v>
      </c>
      <c r="AK54" s="598">
        <v>-0.439</v>
      </c>
      <c r="AL54" s="599">
        <f>SUM(AJ54:AK54)</f>
        <v>-1.3129999999999999</v>
      </c>
      <c r="AM54" s="578">
        <v>-0.184</v>
      </c>
      <c r="AN54" s="598">
        <v>0.184</v>
      </c>
      <c r="AO54" s="598">
        <v>-0.439</v>
      </c>
    </row>
    <row r="55" spans="2:43" s="118" customFormat="1" ht="15" customHeight="1" x14ac:dyDescent="0.25">
      <c r="B55" s="120" t="s">
        <v>413</v>
      </c>
      <c r="C55" s="208">
        <f t="shared" si="6"/>
        <v>-18.466999999999999</v>
      </c>
      <c r="D55" s="596">
        <v>-0.76200000000000001</v>
      </c>
      <c r="E55" s="578">
        <v>-0.54600000000000004</v>
      </c>
      <c r="F55" s="578">
        <v>-0.91500000000000004</v>
      </c>
      <c r="G55" s="578">
        <v>-0.76200000000000001</v>
      </c>
      <c r="H55" s="578">
        <v>-0.79600000000000004</v>
      </c>
      <c r="I55" s="578">
        <v>-0.79600000000000004</v>
      </c>
      <c r="J55" s="578">
        <v>-0.40500000000000003</v>
      </c>
      <c r="K55" s="597">
        <v>-0.38500000000000001</v>
      </c>
      <c r="L55" s="578">
        <v>-0.79600000000000004</v>
      </c>
      <c r="M55" s="578">
        <v>-0.38500000000000001</v>
      </c>
      <c r="N55" s="578">
        <v>-0.40500000000000003</v>
      </c>
      <c r="O55" s="578">
        <v>-0.76200000000000001</v>
      </c>
      <c r="P55" s="578">
        <v>-0.54600000000000004</v>
      </c>
      <c r="Q55" s="578">
        <v>-0.42299999999999999</v>
      </c>
      <c r="R55" s="598">
        <v>-0.79600000000000004</v>
      </c>
      <c r="S55" s="599">
        <f>SUM(D55:R55)</f>
        <v>-9.4799999999999986</v>
      </c>
      <c r="T55" s="596">
        <v>-0.28000000000000003</v>
      </c>
      <c r="U55" s="578">
        <v>-0.55100000000000005</v>
      </c>
      <c r="V55" s="578">
        <v>-0.45600000000000002</v>
      </c>
      <c r="W55" s="578">
        <v>-0.55100000000000005</v>
      </c>
      <c r="X55" s="578">
        <v>-0.55100000000000005</v>
      </c>
      <c r="Y55" s="578">
        <v>-0.08</v>
      </c>
      <c r="Z55" s="598">
        <v>-0.55100000000000005</v>
      </c>
      <c r="AA55" s="599">
        <f>SUM(T55:Z55)</f>
        <v>-3.0200000000000005</v>
      </c>
      <c r="AB55" s="578">
        <v>-0.65100000000000002</v>
      </c>
      <c r="AC55" s="596">
        <v>-0.59699999999999998</v>
      </c>
      <c r="AD55" s="578">
        <v>-0.77600000000000002</v>
      </c>
      <c r="AE55" s="578">
        <v>-0.59699999999999998</v>
      </c>
      <c r="AF55" s="578">
        <v>-0.59699999999999998</v>
      </c>
      <c r="AG55" s="578">
        <v>-0.221</v>
      </c>
      <c r="AH55" s="598">
        <v>-0.77600000000000002</v>
      </c>
      <c r="AI55" s="599">
        <f>SUM(AB55:AH55)</f>
        <v>-4.2149999999999999</v>
      </c>
      <c r="AJ55" s="578">
        <v>-0.874</v>
      </c>
      <c r="AK55" s="598">
        <v>-0.439</v>
      </c>
      <c r="AL55" s="599">
        <f>SUM(AJ55:AK55)</f>
        <v>-1.3129999999999999</v>
      </c>
      <c r="AM55" s="578">
        <v>-0.221</v>
      </c>
      <c r="AN55" s="598">
        <v>0.221</v>
      </c>
      <c r="AO55" s="598">
        <v>-0.439</v>
      </c>
    </row>
    <row r="56" spans="2:43" ht="8.25" customHeight="1" x14ac:dyDescent="0.25">
      <c r="B56" s="121"/>
      <c r="C56" s="122"/>
      <c r="D56" s="600"/>
      <c r="E56" s="600"/>
      <c r="F56" s="601"/>
      <c r="G56" s="601"/>
      <c r="H56" s="601"/>
      <c r="I56" s="601"/>
      <c r="J56" s="601"/>
      <c r="K56" s="601"/>
      <c r="L56" s="601"/>
      <c r="M56" s="601"/>
      <c r="N56" s="601"/>
      <c r="O56" s="601"/>
      <c r="P56" s="601"/>
      <c r="Q56" s="601"/>
      <c r="R56" s="602"/>
      <c r="S56" s="603"/>
      <c r="T56" s="601"/>
      <c r="U56" s="601"/>
      <c r="V56" s="601"/>
      <c r="W56" s="601"/>
      <c r="X56" s="601"/>
      <c r="Y56" s="601"/>
      <c r="Z56" s="602"/>
      <c r="AA56" s="603"/>
      <c r="AB56" s="601"/>
      <c r="AC56" s="601"/>
      <c r="AD56" s="601"/>
      <c r="AE56" s="601"/>
      <c r="AF56" s="601"/>
      <c r="AG56" s="601"/>
      <c r="AH56" s="602"/>
      <c r="AI56" s="603"/>
      <c r="AJ56" s="601"/>
      <c r="AK56" s="602"/>
      <c r="AL56" s="603"/>
      <c r="AM56" s="601"/>
      <c r="AN56" s="602"/>
      <c r="AO56" s="602"/>
    </row>
    <row r="57" spans="2:43" s="118" customFormat="1" ht="15" customHeight="1" x14ac:dyDescent="0.25">
      <c r="B57" s="123" t="s">
        <v>420</v>
      </c>
      <c r="C57" s="208">
        <f t="shared" ref="C57:C62" si="7">S57+AA57+AI57+AL57+SUM(AO57:AO57)</f>
        <v>0</v>
      </c>
      <c r="D57" s="604"/>
      <c r="E57" s="604"/>
      <c r="F57" s="604"/>
      <c r="G57" s="604"/>
      <c r="H57" s="604"/>
      <c r="I57" s="604"/>
      <c r="J57" s="604"/>
      <c r="K57" s="604"/>
      <c r="L57" s="604"/>
      <c r="M57" s="604"/>
      <c r="N57" s="604"/>
      <c r="O57" s="604"/>
      <c r="P57" s="604"/>
      <c r="Q57" s="604"/>
      <c r="R57" s="605"/>
      <c r="S57" s="606"/>
      <c r="T57" s="604"/>
      <c r="U57" s="604"/>
      <c r="V57" s="604"/>
      <c r="W57" s="604"/>
      <c r="X57" s="604"/>
      <c r="Y57" s="604"/>
      <c r="Z57" s="605"/>
      <c r="AA57" s="606"/>
      <c r="AB57" s="604"/>
      <c r="AC57" s="604"/>
      <c r="AD57" s="604"/>
      <c r="AE57" s="604"/>
      <c r="AF57" s="604"/>
      <c r="AG57" s="604"/>
      <c r="AH57" s="605"/>
      <c r="AI57" s="606"/>
      <c r="AJ57" s="604"/>
      <c r="AK57" s="605"/>
      <c r="AL57" s="606"/>
      <c r="AM57" s="604"/>
      <c r="AN57" s="605"/>
      <c r="AO57" s="605"/>
    </row>
    <row r="58" spans="2:43" s="118" customFormat="1" ht="15" customHeight="1" x14ac:dyDescent="0.25">
      <c r="B58" s="120" t="s">
        <v>459</v>
      </c>
      <c r="C58" s="208">
        <f t="shared" si="7"/>
        <v>-17.331999999999997</v>
      </c>
      <c r="D58" s="596">
        <v>-0.69099999999999995</v>
      </c>
      <c r="E58" s="578">
        <v>-0.54600000000000004</v>
      </c>
      <c r="F58" s="578">
        <v>-0.82899999999999996</v>
      </c>
      <c r="G58" s="578">
        <v>-0.69099999999999995</v>
      </c>
      <c r="H58" s="578">
        <v>-0.82899999999999996</v>
      </c>
      <c r="I58" s="578">
        <v>-0.56799999999999995</v>
      </c>
      <c r="J58" s="578">
        <v>-0.40500000000000003</v>
      </c>
      <c r="K58" s="597">
        <v>-0.28599999999999998</v>
      </c>
      <c r="L58" s="578">
        <v>-0.82899999999999996</v>
      </c>
      <c r="M58" s="578">
        <v>-0.28599999999999998</v>
      </c>
      <c r="N58" s="578">
        <v>-0.40500000000000003</v>
      </c>
      <c r="O58" s="578">
        <v>-0.69099999999999995</v>
      </c>
      <c r="P58" s="578">
        <v>-0.54600000000000004</v>
      </c>
      <c r="Q58" s="578">
        <v>-0.42299999999999999</v>
      </c>
      <c r="R58" s="598">
        <v>-0.82899999999999996</v>
      </c>
      <c r="S58" s="599">
        <f>SUM(D58:R58)</f>
        <v>-8.8539999999999992</v>
      </c>
      <c r="T58" s="596">
        <v>-0.26200000000000001</v>
      </c>
      <c r="U58" s="578">
        <v>-0.46300000000000002</v>
      </c>
      <c r="V58" s="578">
        <v>-0.35399999999999998</v>
      </c>
      <c r="W58" s="578">
        <v>-0.46300000000000002</v>
      </c>
      <c r="X58" s="578">
        <v>-0.46300000000000002</v>
      </c>
      <c r="Y58" s="578">
        <v>-0.08</v>
      </c>
      <c r="Z58" s="598">
        <v>-0.46300000000000002</v>
      </c>
      <c r="AA58" s="599">
        <f>SUM(T58:Z58)</f>
        <v>-2.5480000000000005</v>
      </c>
      <c r="AB58" s="578">
        <v>-0.65100000000000002</v>
      </c>
      <c r="AC58" s="596">
        <v>-0.59699999999999998</v>
      </c>
      <c r="AD58" s="578">
        <v>-0.77600000000000002</v>
      </c>
      <c r="AE58" s="578">
        <v>-0.59699999999999998</v>
      </c>
      <c r="AF58" s="578">
        <v>-0.59699999999999998</v>
      </c>
      <c r="AG58" s="578">
        <v>-0.184</v>
      </c>
      <c r="AH58" s="598">
        <v>-0.77600000000000002</v>
      </c>
      <c r="AI58" s="599">
        <f>SUM(AB58:AH58)</f>
        <v>-4.1779999999999999</v>
      </c>
      <c r="AJ58" s="578">
        <v>-0.874</v>
      </c>
      <c r="AK58" s="598">
        <v>-0.439</v>
      </c>
      <c r="AL58" s="599">
        <f>SUM(AJ58:AK58)</f>
        <v>-1.3129999999999999</v>
      </c>
      <c r="AM58" s="578">
        <v>-0.184</v>
      </c>
      <c r="AN58" s="598">
        <v>0.184</v>
      </c>
      <c r="AO58" s="598">
        <v>-0.439</v>
      </c>
    </row>
    <row r="59" spans="2:43" s="118" customFormat="1" ht="15" customHeight="1" x14ac:dyDescent="0.25">
      <c r="B59" s="120">
        <v>2006</v>
      </c>
      <c r="C59" s="208">
        <f t="shared" si="7"/>
        <v>-18.373000000000001</v>
      </c>
      <c r="D59" s="596">
        <v>-0.76200000000000001</v>
      </c>
      <c r="E59" s="578">
        <v>-0.54600000000000004</v>
      </c>
      <c r="F59" s="578">
        <v>-0.91500000000000004</v>
      </c>
      <c r="G59" s="578">
        <v>-0.76200000000000001</v>
      </c>
      <c r="H59" s="578">
        <v>-0.91500000000000004</v>
      </c>
      <c r="I59" s="578">
        <v>-0.79600000000000004</v>
      </c>
      <c r="J59" s="578">
        <v>-0.40500000000000003</v>
      </c>
      <c r="K59" s="597">
        <v>-0.38500000000000001</v>
      </c>
      <c r="L59" s="578">
        <v>-0.91500000000000004</v>
      </c>
      <c r="M59" s="578">
        <v>-0.38500000000000001</v>
      </c>
      <c r="N59" s="578">
        <v>-0.40500000000000003</v>
      </c>
      <c r="O59" s="578">
        <v>-0.76200000000000001</v>
      </c>
      <c r="P59" s="578">
        <v>-0.54600000000000004</v>
      </c>
      <c r="Q59" s="578">
        <v>-0.42299999999999999</v>
      </c>
      <c r="R59" s="598">
        <v>-0.91500000000000004</v>
      </c>
      <c r="S59" s="599">
        <f>SUM(D59:R59)</f>
        <v>-9.8369999999999997</v>
      </c>
      <c r="T59" s="596">
        <v>-0.26200000000000001</v>
      </c>
      <c r="U59" s="578">
        <v>-0.46300000000000002</v>
      </c>
      <c r="V59" s="578">
        <v>-0.375</v>
      </c>
      <c r="W59" s="578">
        <v>-0.46300000000000002</v>
      </c>
      <c r="X59" s="578">
        <v>-0.46300000000000002</v>
      </c>
      <c r="Y59" s="578">
        <v>-0.08</v>
      </c>
      <c r="Z59" s="598">
        <v>-0.46300000000000002</v>
      </c>
      <c r="AA59" s="599">
        <f>SUM(T59:Z59)</f>
        <v>-2.5690000000000004</v>
      </c>
      <c r="AB59" s="578">
        <v>-0.65100000000000002</v>
      </c>
      <c r="AC59" s="596">
        <v>-0.59699999999999998</v>
      </c>
      <c r="AD59" s="578">
        <v>-0.77600000000000002</v>
      </c>
      <c r="AE59" s="578">
        <v>-0.59699999999999998</v>
      </c>
      <c r="AF59" s="578">
        <v>-0.59699999999999998</v>
      </c>
      <c r="AG59" s="578">
        <v>-0.221</v>
      </c>
      <c r="AH59" s="598">
        <v>-0.77600000000000002</v>
      </c>
      <c r="AI59" s="599">
        <f>SUM(AB59:AH59)</f>
        <v>-4.2149999999999999</v>
      </c>
      <c r="AJ59" s="578">
        <v>-0.874</v>
      </c>
      <c r="AK59" s="598">
        <v>-0.439</v>
      </c>
      <c r="AL59" s="599">
        <f>SUM(AJ59:AK59)</f>
        <v>-1.3129999999999999</v>
      </c>
      <c r="AM59" s="578">
        <v>-0.221</v>
      </c>
      <c r="AN59" s="598">
        <v>0.221</v>
      </c>
      <c r="AO59" s="598">
        <v>-0.439</v>
      </c>
    </row>
    <row r="60" spans="2:43" s="118" customFormat="1" ht="15" customHeight="1" x14ac:dyDescent="0.25">
      <c r="B60" s="120">
        <v>2007</v>
      </c>
      <c r="C60" s="208">
        <f t="shared" si="7"/>
        <v>-18.466999999999999</v>
      </c>
      <c r="D60" s="596">
        <v>-0.76200000000000001</v>
      </c>
      <c r="E60" s="578">
        <v>-0.54600000000000004</v>
      </c>
      <c r="F60" s="578">
        <v>-0.91500000000000004</v>
      </c>
      <c r="G60" s="578">
        <v>-0.76200000000000001</v>
      </c>
      <c r="H60" s="578">
        <v>-0.79600000000000004</v>
      </c>
      <c r="I60" s="578">
        <v>-0.79600000000000004</v>
      </c>
      <c r="J60" s="578">
        <v>-0.40500000000000003</v>
      </c>
      <c r="K60" s="597">
        <v>-0.38500000000000001</v>
      </c>
      <c r="L60" s="578">
        <v>-0.79600000000000004</v>
      </c>
      <c r="M60" s="578">
        <v>-0.38500000000000001</v>
      </c>
      <c r="N60" s="578">
        <v>-0.40500000000000003</v>
      </c>
      <c r="O60" s="578">
        <v>-0.76200000000000001</v>
      </c>
      <c r="P60" s="578">
        <v>-0.54600000000000004</v>
      </c>
      <c r="Q60" s="578">
        <v>-0.42299999999999999</v>
      </c>
      <c r="R60" s="598">
        <v>-0.79600000000000004</v>
      </c>
      <c r="S60" s="599">
        <f>SUM(D60:R60)</f>
        <v>-9.4799999999999986</v>
      </c>
      <c r="T60" s="596">
        <v>-0.28000000000000003</v>
      </c>
      <c r="U60" s="578">
        <v>-0.55100000000000005</v>
      </c>
      <c r="V60" s="578">
        <v>-0.45600000000000002</v>
      </c>
      <c r="W60" s="578">
        <v>-0.55100000000000005</v>
      </c>
      <c r="X60" s="578">
        <v>-0.55100000000000005</v>
      </c>
      <c r="Y60" s="578">
        <v>-0.08</v>
      </c>
      <c r="Z60" s="598">
        <v>-0.55100000000000005</v>
      </c>
      <c r="AA60" s="599">
        <f>SUM(T60:Z60)</f>
        <v>-3.0200000000000005</v>
      </c>
      <c r="AB60" s="578">
        <v>-0.65100000000000002</v>
      </c>
      <c r="AC60" s="596">
        <v>-0.59699999999999998</v>
      </c>
      <c r="AD60" s="578">
        <v>-0.77600000000000002</v>
      </c>
      <c r="AE60" s="578">
        <v>-0.59699999999999998</v>
      </c>
      <c r="AF60" s="578">
        <v>-0.59699999999999998</v>
      </c>
      <c r="AG60" s="578">
        <v>-0.221</v>
      </c>
      <c r="AH60" s="598">
        <v>-0.77600000000000002</v>
      </c>
      <c r="AI60" s="599">
        <f>SUM(AB60:AH60)</f>
        <v>-4.2149999999999999</v>
      </c>
      <c r="AJ60" s="578">
        <v>-0.874</v>
      </c>
      <c r="AK60" s="598">
        <v>-0.439</v>
      </c>
      <c r="AL60" s="599">
        <f>SUM(AJ60:AK60)</f>
        <v>-1.3129999999999999</v>
      </c>
      <c r="AM60" s="578">
        <v>-0.221</v>
      </c>
      <c r="AN60" s="598">
        <v>0.221</v>
      </c>
      <c r="AO60" s="598">
        <v>-0.439</v>
      </c>
    </row>
    <row r="61" spans="2:43" s="118" customFormat="1" ht="15" customHeight="1" x14ac:dyDescent="0.25">
      <c r="B61" s="120" t="s">
        <v>412</v>
      </c>
      <c r="C61" s="208">
        <f t="shared" si="7"/>
        <v>-17.331999999999997</v>
      </c>
      <c r="D61" s="596">
        <v>-0.69099999999999995</v>
      </c>
      <c r="E61" s="578">
        <v>-0.54600000000000004</v>
      </c>
      <c r="F61" s="578">
        <v>-0.82899999999999996</v>
      </c>
      <c r="G61" s="578">
        <v>-0.69099999999999995</v>
      </c>
      <c r="H61" s="578">
        <v>-0.82899999999999996</v>
      </c>
      <c r="I61" s="578">
        <v>-0.56799999999999995</v>
      </c>
      <c r="J61" s="578">
        <v>-0.40500000000000003</v>
      </c>
      <c r="K61" s="597">
        <v>-0.28599999999999998</v>
      </c>
      <c r="L61" s="578">
        <v>-0.82899999999999996</v>
      </c>
      <c r="M61" s="578">
        <v>-0.28599999999999998</v>
      </c>
      <c r="N61" s="578">
        <v>-0.40500000000000003</v>
      </c>
      <c r="O61" s="578">
        <v>-0.69099999999999995</v>
      </c>
      <c r="P61" s="578">
        <v>-0.54600000000000004</v>
      </c>
      <c r="Q61" s="578">
        <v>-0.42299999999999999</v>
      </c>
      <c r="R61" s="598">
        <v>-0.82899999999999996</v>
      </c>
      <c r="S61" s="599">
        <f>SUM(D61:R61)</f>
        <v>-8.8539999999999992</v>
      </c>
      <c r="T61" s="596">
        <v>-0.26200000000000001</v>
      </c>
      <c r="U61" s="578">
        <v>-0.46300000000000002</v>
      </c>
      <c r="V61" s="578">
        <v>-0.35399999999999998</v>
      </c>
      <c r="W61" s="578">
        <v>-0.46300000000000002</v>
      </c>
      <c r="X61" s="578">
        <v>-0.46300000000000002</v>
      </c>
      <c r="Y61" s="578">
        <v>-0.08</v>
      </c>
      <c r="Z61" s="598">
        <v>-0.46300000000000002</v>
      </c>
      <c r="AA61" s="599">
        <f>SUM(T61:Z61)</f>
        <v>-2.5480000000000005</v>
      </c>
      <c r="AB61" s="578">
        <v>-0.65100000000000002</v>
      </c>
      <c r="AC61" s="596">
        <v>-0.59699999999999998</v>
      </c>
      <c r="AD61" s="578">
        <v>-0.77600000000000002</v>
      </c>
      <c r="AE61" s="578">
        <v>-0.59699999999999998</v>
      </c>
      <c r="AF61" s="578">
        <v>-0.59699999999999998</v>
      </c>
      <c r="AG61" s="578">
        <v>-0.184</v>
      </c>
      <c r="AH61" s="598">
        <v>-0.77600000000000002</v>
      </c>
      <c r="AI61" s="599">
        <f>SUM(AB61:AH61)</f>
        <v>-4.1779999999999999</v>
      </c>
      <c r="AJ61" s="578">
        <v>-0.874</v>
      </c>
      <c r="AK61" s="598">
        <v>-0.439</v>
      </c>
      <c r="AL61" s="599">
        <f>SUM(AJ61:AK61)</f>
        <v>-1.3129999999999999</v>
      </c>
      <c r="AM61" s="578">
        <v>-0.184</v>
      </c>
      <c r="AN61" s="598">
        <v>0.184</v>
      </c>
      <c r="AO61" s="598">
        <v>-0.439</v>
      </c>
    </row>
    <row r="62" spans="2:43" s="118" customFormat="1" ht="15" customHeight="1" x14ac:dyDescent="0.25">
      <c r="B62" s="120" t="s">
        <v>413</v>
      </c>
      <c r="C62" s="208">
        <f t="shared" si="7"/>
        <v>-18.466999999999999</v>
      </c>
      <c r="D62" s="596">
        <v>-0.76200000000000001</v>
      </c>
      <c r="E62" s="578">
        <v>-0.54600000000000004</v>
      </c>
      <c r="F62" s="578">
        <v>-0.91500000000000004</v>
      </c>
      <c r="G62" s="578">
        <v>-0.76200000000000001</v>
      </c>
      <c r="H62" s="578">
        <v>-0.79600000000000004</v>
      </c>
      <c r="I62" s="578">
        <v>-0.79600000000000004</v>
      </c>
      <c r="J62" s="578">
        <v>-0.40500000000000003</v>
      </c>
      <c r="K62" s="597">
        <v>-0.38500000000000001</v>
      </c>
      <c r="L62" s="578">
        <v>-0.79600000000000004</v>
      </c>
      <c r="M62" s="578">
        <v>-0.38500000000000001</v>
      </c>
      <c r="N62" s="578">
        <v>-0.40500000000000003</v>
      </c>
      <c r="O62" s="578">
        <v>-0.76200000000000001</v>
      </c>
      <c r="P62" s="578">
        <v>-0.54600000000000004</v>
      </c>
      <c r="Q62" s="578">
        <v>-0.42299999999999999</v>
      </c>
      <c r="R62" s="598">
        <v>-0.79600000000000004</v>
      </c>
      <c r="S62" s="599">
        <f>SUM(D62:R62)</f>
        <v>-9.4799999999999986</v>
      </c>
      <c r="T62" s="596">
        <v>-0.28000000000000003</v>
      </c>
      <c r="U62" s="578">
        <v>-0.55100000000000005</v>
      </c>
      <c r="V62" s="578">
        <v>-0.45600000000000002</v>
      </c>
      <c r="W62" s="578">
        <v>-0.55100000000000005</v>
      </c>
      <c r="X62" s="578">
        <v>-0.55100000000000005</v>
      </c>
      <c r="Y62" s="578">
        <v>-0.08</v>
      </c>
      <c r="Z62" s="598">
        <v>-0.55100000000000005</v>
      </c>
      <c r="AA62" s="599">
        <f>SUM(T62:Z62)</f>
        <v>-3.0200000000000005</v>
      </c>
      <c r="AB62" s="578">
        <v>-0.65100000000000002</v>
      </c>
      <c r="AC62" s="596">
        <v>-0.59699999999999998</v>
      </c>
      <c r="AD62" s="578">
        <v>-0.77600000000000002</v>
      </c>
      <c r="AE62" s="578">
        <v>-0.59699999999999998</v>
      </c>
      <c r="AF62" s="578">
        <v>-0.59699999999999998</v>
      </c>
      <c r="AG62" s="578">
        <v>-0.221</v>
      </c>
      <c r="AH62" s="598">
        <v>-0.77600000000000002</v>
      </c>
      <c r="AI62" s="599">
        <f>SUM(AB62:AH62)</f>
        <v>-4.2149999999999999</v>
      </c>
      <c r="AJ62" s="578">
        <v>-0.874</v>
      </c>
      <c r="AK62" s="598">
        <v>-0.439</v>
      </c>
      <c r="AL62" s="599">
        <f>SUM(AJ62:AK62)</f>
        <v>-1.3129999999999999</v>
      </c>
      <c r="AM62" s="578">
        <v>-0.221</v>
      </c>
      <c r="AN62" s="598">
        <v>0.221</v>
      </c>
      <c r="AO62" s="598">
        <v>-0.439</v>
      </c>
    </row>
    <row r="63" spans="2:43" ht="8.25" customHeight="1" thickBot="1" x14ac:dyDescent="0.3">
      <c r="B63" s="592"/>
      <c r="C63" s="122"/>
      <c r="D63" s="590"/>
      <c r="E63" s="590"/>
      <c r="F63" s="590"/>
      <c r="G63" s="590"/>
      <c r="H63" s="590"/>
      <c r="I63" s="590"/>
      <c r="J63" s="590"/>
      <c r="K63" s="590"/>
      <c r="L63" s="590"/>
      <c r="M63" s="590"/>
      <c r="N63" s="590"/>
      <c r="O63" s="590"/>
      <c r="P63" s="590"/>
      <c r="Q63" s="590"/>
      <c r="R63" s="590"/>
      <c r="S63" s="590"/>
      <c r="T63" s="590"/>
      <c r="U63" s="590"/>
      <c r="V63" s="590"/>
      <c r="W63" s="590"/>
      <c r="X63" s="590"/>
      <c r="Y63" s="590"/>
      <c r="Z63" s="590"/>
      <c r="AA63" s="590"/>
      <c r="AB63" s="590"/>
      <c r="AC63" s="590"/>
      <c r="AD63" s="590"/>
      <c r="AE63" s="590"/>
      <c r="AF63" s="590"/>
      <c r="AG63" s="590"/>
      <c r="AH63" s="590"/>
      <c r="AI63" s="590"/>
      <c r="AJ63" s="590"/>
      <c r="AK63" s="590"/>
      <c r="AL63" s="590"/>
      <c r="AM63" s="590"/>
      <c r="AN63" s="590"/>
      <c r="AO63" s="591"/>
      <c r="AQ63" s="568"/>
    </row>
  </sheetData>
  <sheetProtection formatCells="0" formatColumns="0" formatRows="0"/>
  <mergeCells count="6">
    <mergeCell ref="AM5:AN5"/>
    <mergeCell ref="C5:C6"/>
    <mergeCell ref="D5:S5"/>
    <mergeCell ref="T5:AA5"/>
    <mergeCell ref="AB5:AI5"/>
    <mergeCell ref="AJ5:AL5"/>
  </mergeCells>
  <dataValidations count="1">
    <dataValidation type="custom" allowBlank="1" showErrorMessage="1" errorTitle="Data entry error:" error="Please enter a numeric value or leave blank!" sqref="AJ58:AK63 AJ9:AK14 AJ16:AK21 AJ23:AK28 AJ51:AK56 AJ30:AK35 AJ37:AK42 AJ44:AK49 T23:Z28 T51:Z56 T30:Z35 T58:Z63 T37:Z42 T44:Z49 AB44:AH49 AB51:AH56 AB37:AH42 AB30:AH35 AB23:AH28 AB16:AH21 AB9:AH14 AB58:AH63 T9:Z14 T16:Z21 D8:R63 S57:AO57 S50:AO50 S43:AO43 S36:AO36 S29:AO29 S22:AO22 S15:AO15 S8:AO8 AM51:AO56 AM44:AO49 AM37:AO42 AM30:AO35 AM23:AO28 AM16:AO21 AM9:AO14 AM58:AO63">
      <formula1>OR(ISNUMBER(D8),ISBLANK(D8))</formula1>
    </dataValidation>
  </dataValidations>
  <pageMargins left="0.7" right="0.7" top="0.75" bottom="0.75" header="0.3" footer="0.3"/>
  <pageSetup scale="36" fitToWidth="2" orientation="landscape" r:id="rId1"/>
  <headerFooter>
    <oddFooter>&amp;LPrinted: &amp;D&amp;R&amp;P</oddFooter>
  </headerFooter>
  <colBreaks count="1" manualBreakCount="1">
    <brk id="27"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V38"/>
  <sheetViews>
    <sheetView showGridLines="0" zoomScale="80" zoomScaleNormal="80" workbookViewId="0"/>
  </sheetViews>
  <sheetFormatPr defaultColWidth="9.140625" defaultRowHeight="15" customHeight="1" x14ac:dyDescent="0.25"/>
  <cols>
    <col min="1" max="1" width="1.5703125" style="333" customWidth="1"/>
    <col min="2" max="2" width="33.42578125" style="333" customWidth="1"/>
    <col min="3" max="3" width="12.42578125" style="334" hidden="1" customWidth="1"/>
    <col min="4" max="4" width="13" style="334" hidden="1" customWidth="1"/>
    <col min="5" max="5" width="16.5703125" style="334" hidden="1" customWidth="1"/>
    <col min="6" max="6" width="28" style="334" hidden="1" customWidth="1"/>
    <col min="7" max="7" width="1.85546875" style="333" customWidth="1"/>
    <col min="8" max="8" width="17.7109375" style="333" hidden="1" customWidth="1"/>
    <col min="9" max="9" width="4.7109375" style="333" hidden="1" customWidth="1"/>
    <col min="10" max="12" width="17.140625" style="334" hidden="1" customWidth="1"/>
    <col min="13" max="13" width="5.140625" style="23" hidden="1" customWidth="1"/>
    <col min="14" max="14" width="1.85546875" style="333" hidden="1" customWidth="1"/>
    <col min="15" max="15" width="4.140625" style="333" hidden="1" customWidth="1"/>
    <col min="16" max="16" width="19.28515625" style="333" bestFit="1" customWidth="1"/>
    <col min="17" max="17" width="7.85546875" style="333" hidden="1" customWidth="1"/>
    <col min="18" max="21" width="13" style="333" hidden="1" customWidth="1"/>
    <col min="22" max="22" width="4.28515625" style="333" hidden="1" customWidth="1"/>
    <col min="23" max="23" width="2.7109375" style="333" customWidth="1"/>
    <col min="24" max="16384" width="9.140625" style="333"/>
  </cols>
  <sheetData>
    <row r="1" spans="1:22" ht="15.75" customHeight="1" x14ac:dyDescent="0.25">
      <c r="A1" s="5" t="s">
        <v>495</v>
      </c>
      <c r="F1" s="330"/>
    </row>
    <row r="2" spans="1:22" ht="15.75" customHeight="1" x14ac:dyDescent="0.25">
      <c r="A2" s="20" t="s">
        <v>274</v>
      </c>
      <c r="F2" s="330"/>
      <c r="J2" s="330"/>
      <c r="K2" s="330"/>
      <c r="L2" s="330"/>
    </row>
    <row r="3" spans="1:22" ht="15" customHeight="1" x14ac:dyDescent="0.25">
      <c r="C3" s="73"/>
      <c r="D3" s="73"/>
      <c r="E3" s="73"/>
      <c r="M3" s="334"/>
    </row>
    <row r="4" spans="1:22" ht="15" customHeight="1" x14ac:dyDescent="0.25">
      <c r="M4" s="334"/>
    </row>
    <row r="5" spans="1:22" ht="15" hidden="1" customHeight="1" x14ac:dyDescent="0.25">
      <c r="C5" s="194"/>
      <c r="D5" s="666" t="s">
        <v>762</v>
      </c>
      <c r="E5" s="666" t="s">
        <v>502</v>
      </c>
      <c r="F5" s="666" t="s">
        <v>486</v>
      </c>
      <c r="H5" s="392"/>
      <c r="I5" s="390" t="s">
        <v>489</v>
      </c>
      <c r="J5" s="371"/>
      <c r="K5" s="371"/>
      <c r="L5" s="371"/>
      <c r="M5" s="389"/>
      <c r="O5" s="391"/>
      <c r="P5" s="392"/>
      <c r="Q5" s="390" t="s">
        <v>490</v>
      </c>
      <c r="R5" s="371"/>
      <c r="S5" s="371"/>
      <c r="T5" s="371"/>
      <c r="U5" s="371"/>
      <c r="V5" s="389"/>
    </row>
    <row r="6" spans="1:22" s="13" customFormat="1" ht="30.75" customHeight="1" x14ac:dyDescent="0.25">
      <c r="A6" s="112"/>
      <c r="C6" s="388" t="s">
        <v>483</v>
      </c>
      <c r="D6" s="667"/>
      <c r="E6" s="667"/>
      <c r="F6" s="667"/>
      <c r="H6" s="248" t="s">
        <v>733</v>
      </c>
      <c r="I6" s="306">
        <v>0</v>
      </c>
      <c r="J6" s="374">
        <v>0.1</v>
      </c>
      <c r="K6" s="374">
        <v>0.25</v>
      </c>
      <c r="L6" s="374">
        <v>0.5</v>
      </c>
      <c r="M6" s="374"/>
      <c r="O6" s="376"/>
      <c r="P6" s="248" t="s">
        <v>734</v>
      </c>
      <c r="Q6" s="375" t="s">
        <v>421</v>
      </c>
      <c r="R6" s="376" t="s">
        <v>422</v>
      </c>
      <c r="S6" s="376" t="s">
        <v>268</v>
      </c>
      <c r="T6" s="376" t="s">
        <v>685</v>
      </c>
      <c r="U6" s="376" t="s">
        <v>269</v>
      </c>
      <c r="V6" s="376"/>
    </row>
    <row r="7" spans="1:22" s="118" customFormat="1" ht="15" customHeight="1" x14ac:dyDescent="0.25">
      <c r="B7" s="5" t="s">
        <v>702</v>
      </c>
      <c r="C7" s="321"/>
      <c r="D7" s="321"/>
      <c r="E7" s="321"/>
      <c r="F7" s="321"/>
      <c r="J7" s="321"/>
      <c r="K7" s="321"/>
      <c r="L7" s="321"/>
      <c r="M7" s="321"/>
    </row>
    <row r="8" spans="1:22" ht="15" customHeight="1" x14ac:dyDescent="0.25">
      <c r="B8" s="387" t="s">
        <v>774</v>
      </c>
      <c r="C8" s="386"/>
      <c r="D8" s="383"/>
      <c r="E8" s="383"/>
      <c r="F8" s="383"/>
      <c r="H8" s="508"/>
      <c r="I8" s="385">
        <v>0</v>
      </c>
      <c r="J8" s="378"/>
      <c r="K8" s="378"/>
      <c r="L8" s="378"/>
      <c r="M8" s="378"/>
      <c r="O8" s="378"/>
      <c r="P8" s="416">
        <v>160</v>
      </c>
      <c r="Q8" s="385">
        <f>E8</f>
        <v>0</v>
      </c>
      <c r="R8" s="378"/>
      <c r="S8" s="378"/>
      <c r="T8" s="378"/>
      <c r="U8" s="378"/>
      <c r="V8" s="378"/>
    </row>
    <row r="9" spans="1:22" s="539" customFormat="1" ht="15" customHeight="1" x14ac:dyDescent="0.25">
      <c r="B9" s="564" t="s">
        <v>775</v>
      </c>
      <c r="C9" s="558"/>
      <c r="D9" s="414"/>
      <c r="E9" s="414"/>
      <c r="F9" s="414"/>
      <c r="H9" s="510"/>
      <c r="I9" s="177"/>
      <c r="J9" s="529"/>
      <c r="K9" s="529"/>
      <c r="L9" s="529"/>
      <c r="M9" s="529"/>
      <c r="O9" s="529"/>
      <c r="P9" s="584">
        <v>20</v>
      </c>
      <c r="Q9" s="177"/>
      <c r="R9" s="529"/>
      <c r="S9" s="529"/>
      <c r="T9" s="529"/>
      <c r="U9" s="529"/>
      <c r="V9" s="529"/>
    </row>
    <row r="10" spans="1:22" s="539" customFormat="1" ht="15" customHeight="1" x14ac:dyDescent="0.25">
      <c r="B10" s="564" t="s">
        <v>776</v>
      </c>
      <c r="C10" s="558"/>
      <c r="D10" s="414"/>
      <c r="E10" s="414"/>
      <c r="F10" s="414"/>
      <c r="H10" s="510"/>
      <c r="I10" s="177"/>
      <c r="J10" s="529"/>
      <c r="K10" s="529"/>
      <c r="L10" s="529"/>
      <c r="M10" s="529"/>
      <c r="O10" s="529"/>
      <c r="P10" s="584">
        <v>50</v>
      </c>
      <c r="Q10" s="177"/>
      <c r="R10" s="529"/>
      <c r="S10" s="529"/>
      <c r="T10" s="529"/>
      <c r="U10" s="529"/>
      <c r="V10" s="529"/>
    </row>
    <row r="11" spans="1:22" ht="15" customHeight="1" x14ac:dyDescent="0.25">
      <c r="B11" s="564" t="s">
        <v>423</v>
      </c>
      <c r="C11" s="384"/>
      <c r="D11" s="383"/>
      <c r="E11" s="383"/>
      <c r="F11" s="383"/>
      <c r="H11" s="508"/>
      <c r="I11" s="177">
        <v>0</v>
      </c>
      <c r="J11" s="378"/>
      <c r="K11" s="378"/>
      <c r="L11" s="378"/>
      <c r="M11" s="378"/>
      <c r="O11" s="378"/>
      <c r="P11" s="416">
        <v>40</v>
      </c>
      <c r="Q11" s="177">
        <f>E11</f>
        <v>0</v>
      </c>
      <c r="R11" s="378"/>
      <c r="S11" s="378"/>
      <c r="T11" s="378"/>
      <c r="U11" s="378"/>
      <c r="V11" s="378"/>
    </row>
    <row r="12" spans="1:22" ht="15" customHeight="1" x14ac:dyDescent="0.25">
      <c r="B12" s="564" t="s">
        <v>424</v>
      </c>
      <c r="C12" s="384"/>
      <c r="D12" s="383"/>
      <c r="E12" s="383"/>
      <c r="F12" s="383"/>
      <c r="H12" s="508"/>
      <c r="I12" s="177">
        <v>0</v>
      </c>
      <c r="J12" s="378"/>
      <c r="K12" s="378"/>
      <c r="L12" s="378"/>
      <c r="M12" s="378"/>
      <c r="O12" s="378"/>
      <c r="P12" s="416">
        <v>20</v>
      </c>
      <c r="Q12" s="177">
        <f>E12</f>
        <v>0</v>
      </c>
      <c r="R12" s="378"/>
      <c r="S12" s="378"/>
      <c r="T12" s="378"/>
      <c r="U12" s="378"/>
      <c r="V12" s="378"/>
    </row>
    <row r="13" spans="1:22" ht="15" customHeight="1" x14ac:dyDescent="0.25">
      <c r="B13" s="564" t="s">
        <v>777</v>
      </c>
      <c r="C13" s="384"/>
      <c r="D13" s="383"/>
      <c r="E13" s="383"/>
      <c r="F13" s="383"/>
      <c r="H13" s="508"/>
      <c r="I13" s="177">
        <v>0</v>
      </c>
      <c r="J13" s="378"/>
      <c r="K13" s="378"/>
      <c r="L13" s="378"/>
      <c r="M13" s="378"/>
      <c r="O13" s="378"/>
      <c r="P13" s="416">
        <v>160</v>
      </c>
      <c r="Q13" s="177">
        <f t="shared" ref="Q13:Q17" si="0">E13</f>
        <v>0</v>
      </c>
      <c r="R13" s="378"/>
      <c r="S13" s="378"/>
      <c r="T13" s="378"/>
      <c r="U13" s="378"/>
      <c r="V13" s="378"/>
    </row>
    <row r="14" spans="1:22" s="559" customFormat="1" ht="15" customHeight="1" x14ac:dyDescent="0.25">
      <c r="B14" s="564" t="s">
        <v>778</v>
      </c>
      <c r="C14" s="563"/>
      <c r="D14" s="562"/>
      <c r="E14" s="562"/>
      <c r="F14" s="562"/>
      <c r="H14" s="510"/>
      <c r="I14" s="561"/>
      <c r="J14" s="560"/>
      <c r="K14" s="560"/>
      <c r="L14" s="560"/>
      <c r="M14" s="560"/>
      <c r="O14" s="560"/>
      <c r="P14" s="584">
        <v>20</v>
      </c>
      <c r="Q14" s="561"/>
      <c r="R14" s="560"/>
      <c r="S14" s="560"/>
      <c r="T14" s="560"/>
      <c r="U14" s="560"/>
      <c r="V14" s="560"/>
    </row>
    <row r="15" spans="1:22" s="559" customFormat="1" ht="15" customHeight="1" x14ac:dyDescent="0.25">
      <c r="B15" s="564" t="s">
        <v>779</v>
      </c>
      <c r="C15" s="563"/>
      <c r="D15" s="562"/>
      <c r="E15" s="562"/>
      <c r="F15" s="562"/>
      <c r="H15" s="510"/>
      <c r="I15" s="561"/>
      <c r="J15" s="560"/>
      <c r="K15" s="560"/>
      <c r="L15" s="560"/>
      <c r="M15" s="560"/>
      <c r="O15" s="560"/>
      <c r="P15" s="584">
        <v>40</v>
      </c>
      <c r="Q15" s="561"/>
      <c r="R15" s="560"/>
      <c r="S15" s="560"/>
      <c r="T15" s="560"/>
      <c r="U15" s="560"/>
      <c r="V15" s="560"/>
    </row>
    <row r="16" spans="1:22" s="559" customFormat="1" ht="15" customHeight="1" x14ac:dyDescent="0.25">
      <c r="B16" s="564" t="s">
        <v>780</v>
      </c>
      <c r="C16" s="563"/>
      <c r="D16" s="562"/>
      <c r="E16" s="562"/>
      <c r="F16" s="562"/>
      <c r="H16" s="510"/>
      <c r="I16" s="561"/>
      <c r="J16" s="560"/>
      <c r="K16" s="560"/>
      <c r="L16" s="560"/>
      <c r="M16" s="560"/>
      <c r="O16" s="560"/>
      <c r="P16" s="584">
        <v>50</v>
      </c>
      <c r="Q16" s="561"/>
      <c r="R16" s="560"/>
      <c r="S16" s="560"/>
      <c r="T16" s="560"/>
      <c r="U16" s="560"/>
      <c r="V16" s="560"/>
    </row>
    <row r="17" spans="2:22" ht="15" customHeight="1" x14ac:dyDescent="0.25">
      <c r="B17" s="564" t="s">
        <v>681</v>
      </c>
      <c r="C17" s="384"/>
      <c r="D17" s="383"/>
      <c r="E17" s="383"/>
      <c r="F17" s="383"/>
      <c r="H17" s="508"/>
      <c r="I17" s="177">
        <v>0</v>
      </c>
      <c r="J17" s="378"/>
      <c r="K17" s="378"/>
      <c r="L17" s="378"/>
      <c r="M17" s="378"/>
      <c r="O17" s="378"/>
      <c r="P17" s="416">
        <v>40</v>
      </c>
      <c r="Q17" s="177">
        <f t="shared" si="0"/>
        <v>0</v>
      </c>
      <c r="R17" s="378"/>
      <c r="S17" s="378"/>
      <c r="T17" s="378"/>
      <c r="U17" s="378"/>
      <c r="V17" s="378"/>
    </row>
    <row r="18" spans="2:22" s="559" customFormat="1" ht="15" customHeight="1" x14ac:dyDescent="0.25">
      <c r="B18" s="564" t="s">
        <v>781</v>
      </c>
      <c r="C18" s="563"/>
      <c r="D18" s="562"/>
      <c r="E18" s="562"/>
      <c r="F18" s="562"/>
      <c r="H18" s="510"/>
      <c r="I18" s="561"/>
      <c r="J18" s="560"/>
      <c r="K18" s="560"/>
      <c r="L18" s="560"/>
      <c r="M18" s="560"/>
      <c r="O18" s="560"/>
      <c r="P18" s="584">
        <v>80</v>
      </c>
      <c r="Q18" s="561"/>
      <c r="R18" s="560"/>
      <c r="S18" s="560"/>
      <c r="T18" s="560"/>
      <c r="U18" s="560"/>
      <c r="V18" s="560"/>
    </row>
    <row r="19" spans="2:22" s="118" customFormat="1" ht="15" customHeight="1" x14ac:dyDescent="0.25">
      <c r="B19" s="565" t="s">
        <v>704</v>
      </c>
      <c r="C19" s="384"/>
      <c r="D19" s="383"/>
      <c r="E19" s="383"/>
      <c r="F19" s="383"/>
      <c r="H19" s="508"/>
      <c r="I19" s="178">
        <v>0</v>
      </c>
      <c r="J19" s="378"/>
      <c r="K19" s="378"/>
      <c r="L19" s="378"/>
      <c r="M19" s="378"/>
      <c r="O19" s="378"/>
      <c r="P19" s="416">
        <v>50</v>
      </c>
      <c r="Q19" s="178">
        <f>E19</f>
        <v>0</v>
      </c>
      <c r="R19" s="378"/>
      <c r="S19" s="378"/>
      <c r="T19" s="378"/>
      <c r="U19" s="378"/>
      <c r="V19" s="378"/>
    </row>
    <row r="20" spans="2:22" s="168" customFormat="1" ht="15" hidden="1" customHeight="1" x14ac:dyDescent="0.25">
      <c r="B20" s="382" t="s">
        <v>197</v>
      </c>
      <c r="C20" s="381">
        <f>SUM(C8:C19)</f>
        <v>0</v>
      </c>
      <c r="D20" s="380">
        <f>SUM(D8:D19)</f>
        <v>0</v>
      </c>
      <c r="E20" s="380">
        <f>SUM(E8:E19)</f>
        <v>0</v>
      </c>
      <c r="F20" s="380"/>
      <c r="H20" s="379">
        <f t="shared" ref="H20:M20" si="1">SUM(H8:H19)</f>
        <v>0</v>
      </c>
      <c r="I20" s="379">
        <f t="shared" si="1"/>
        <v>0</v>
      </c>
      <c r="J20" s="379">
        <f t="shared" si="1"/>
        <v>0</v>
      </c>
      <c r="K20" s="379">
        <f t="shared" si="1"/>
        <v>0</v>
      </c>
      <c r="L20" s="379">
        <f t="shared" si="1"/>
        <v>0</v>
      </c>
      <c r="M20" s="379">
        <f t="shared" si="1"/>
        <v>0</v>
      </c>
      <c r="O20" s="379">
        <f t="shared" ref="O20:V20" si="2">SUM(O8:O19)</f>
        <v>0</v>
      </c>
      <c r="P20" s="379">
        <f t="shared" si="2"/>
        <v>730</v>
      </c>
      <c r="Q20" s="379">
        <f t="shared" si="2"/>
        <v>0</v>
      </c>
      <c r="R20" s="379">
        <f t="shared" si="2"/>
        <v>0</v>
      </c>
      <c r="S20" s="379">
        <f t="shared" si="2"/>
        <v>0</v>
      </c>
      <c r="T20" s="379">
        <f t="shared" si="2"/>
        <v>0</v>
      </c>
      <c r="U20" s="379">
        <f t="shared" si="2"/>
        <v>0</v>
      </c>
      <c r="V20" s="379">
        <f t="shared" si="2"/>
        <v>0</v>
      </c>
    </row>
    <row r="21" spans="2:22" s="118" customFormat="1" ht="15" customHeight="1" x14ac:dyDescent="0.25">
      <c r="B21" s="321"/>
      <c r="C21" s="321"/>
      <c r="D21" s="321"/>
      <c r="E21" s="321"/>
      <c r="F21" s="321"/>
      <c r="H21" s="321"/>
      <c r="J21" s="321"/>
      <c r="K21" s="321"/>
      <c r="L21" s="321"/>
      <c r="M21" s="321"/>
      <c r="P21" s="321"/>
    </row>
    <row r="22" spans="2:22" s="118" customFormat="1" ht="15" customHeight="1" x14ac:dyDescent="0.25">
      <c r="B22" s="5" t="s">
        <v>703</v>
      </c>
      <c r="C22" s="321"/>
      <c r="D22" s="321"/>
      <c r="E22" s="321"/>
      <c r="F22" s="321"/>
      <c r="H22" s="321"/>
      <c r="J22" s="321"/>
      <c r="K22" s="321"/>
      <c r="L22" s="321"/>
      <c r="M22" s="321"/>
      <c r="P22" s="321"/>
    </row>
    <row r="23" spans="2:22" ht="15" customHeight="1" x14ac:dyDescent="0.25">
      <c r="B23" s="387" t="s">
        <v>403</v>
      </c>
      <c r="C23" s="386"/>
      <c r="D23" s="383"/>
      <c r="E23" s="383"/>
      <c r="F23" s="383"/>
      <c r="H23" s="508"/>
      <c r="I23" s="385">
        <v>0</v>
      </c>
      <c r="J23" s="378"/>
      <c r="K23" s="378"/>
      <c r="L23" s="378"/>
      <c r="M23" s="378"/>
      <c r="O23" s="378"/>
      <c r="P23" s="416">
        <v>50</v>
      </c>
      <c r="Q23" s="385">
        <f>E23</f>
        <v>0</v>
      </c>
      <c r="R23" s="378"/>
      <c r="S23" s="378"/>
      <c r="T23" s="378"/>
      <c r="U23" s="378"/>
      <c r="V23" s="378"/>
    </row>
    <row r="24" spans="2:22" ht="15" customHeight="1" x14ac:dyDescent="0.25">
      <c r="B24" s="331" t="s">
        <v>701</v>
      </c>
      <c r="C24" s="384"/>
      <c r="D24" s="383"/>
      <c r="E24" s="383"/>
      <c r="F24" s="383"/>
      <c r="H24" s="508"/>
      <c r="I24" s="177">
        <v>0</v>
      </c>
      <c r="J24" s="378"/>
      <c r="K24" s="378"/>
      <c r="L24" s="378"/>
      <c r="M24" s="378"/>
      <c r="O24" s="378"/>
      <c r="P24" s="416">
        <v>50</v>
      </c>
      <c r="Q24" s="177">
        <f>E24</f>
        <v>0</v>
      </c>
      <c r="R24" s="378"/>
      <c r="S24" s="378"/>
      <c r="T24" s="378"/>
      <c r="U24" s="378"/>
      <c r="V24" s="378"/>
    </row>
    <row r="25" spans="2:22" s="118" customFormat="1" ht="15" customHeight="1" x14ac:dyDescent="0.25">
      <c r="B25" s="332" t="s">
        <v>705</v>
      </c>
      <c r="C25" s="384"/>
      <c r="D25" s="383"/>
      <c r="E25" s="383"/>
      <c r="F25" s="383"/>
      <c r="H25" s="508"/>
      <c r="I25" s="178">
        <v>0</v>
      </c>
      <c r="J25" s="378"/>
      <c r="K25" s="378"/>
      <c r="L25" s="378"/>
      <c r="M25" s="378"/>
      <c r="O25" s="378"/>
      <c r="P25" s="416">
        <v>50</v>
      </c>
      <c r="Q25" s="178">
        <f>E25</f>
        <v>0</v>
      </c>
      <c r="R25" s="378"/>
      <c r="S25" s="378"/>
      <c r="T25" s="378"/>
      <c r="U25" s="378"/>
      <c r="V25" s="378"/>
    </row>
    <row r="26" spans="2:22" s="168" customFormat="1" ht="15" hidden="1" customHeight="1" x14ac:dyDescent="0.25">
      <c r="B26" s="382" t="s">
        <v>197</v>
      </c>
      <c r="C26" s="381">
        <f>SUM(C23:C25)</f>
        <v>0</v>
      </c>
      <c r="D26" s="380">
        <f>SUM(D23:D25)</f>
        <v>0</v>
      </c>
      <c r="E26" s="380">
        <f>SUM(E23:E25)</f>
        <v>0</v>
      </c>
      <c r="F26" s="380"/>
      <c r="H26" s="379">
        <f t="shared" ref="H26:M26" si="3">SUM(H23:H25)</f>
        <v>0</v>
      </c>
      <c r="I26" s="379">
        <f t="shared" si="3"/>
        <v>0</v>
      </c>
      <c r="J26" s="379">
        <f t="shared" si="3"/>
        <v>0</v>
      </c>
      <c r="K26" s="379">
        <f t="shared" si="3"/>
        <v>0</v>
      </c>
      <c r="L26" s="379">
        <f t="shared" si="3"/>
        <v>0</v>
      </c>
      <c r="M26" s="379">
        <f t="shared" si="3"/>
        <v>0</v>
      </c>
      <c r="O26" s="379">
        <f t="shared" ref="O26:V26" si="4">SUM(O23:O25)</f>
        <v>0</v>
      </c>
      <c r="P26" s="379">
        <f t="shared" si="4"/>
        <v>150</v>
      </c>
      <c r="Q26" s="379">
        <f t="shared" si="4"/>
        <v>0</v>
      </c>
      <c r="R26" s="379">
        <f t="shared" si="4"/>
        <v>0</v>
      </c>
      <c r="S26" s="379">
        <f t="shared" si="4"/>
        <v>0</v>
      </c>
      <c r="T26" s="379">
        <f t="shared" si="4"/>
        <v>0</v>
      </c>
      <c r="U26" s="379">
        <f t="shared" si="4"/>
        <v>0</v>
      </c>
      <c r="V26" s="379">
        <f t="shared" si="4"/>
        <v>0</v>
      </c>
    </row>
    <row r="27" spans="2:22" s="395" customFormat="1" ht="15" customHeight="1" x14ac:dyDescent="0.25">
      <c r="B27" s="167"/>
      <c r="C27" s="393" t="s">
        <v>649</v>
      </c>
      <c r="D27" s="394">
        <f>ABS(D26+D20-'Rates DV01'!P205)</f>
        <v>1749.6</v>
      </c>
      <c r="E27" s="396"/>
      <c r="F27" s="396"/>
      <c r="H27" s="393"/>
      <c r="J27" s="393"/>
      <c r="K27" s="393"/>
      <c r="L27" s="393"/>
      <c r="M27" s="393"/>
      <c r="P27" s="393"/>
    </row>
    <row r="28" spans="2:22" s="118" customFormat="1" ht="15" hidden="1" customHeight="1" x14ac:dyDescent="0.25">
      <c r="B28" s="321"/>
      <c r="C28" s="321"/>
      <c r="D28" s="321"/>
      <c r="E28" s="321"/>
      <c r="F28" s="321"/>
      <c r="H28" s="321"/>
      <c r="J28" s="321"/>
      <c r="K28" s="321"/>
      <c r="L28" s="321"/>
      <c r="M28" s="321"/>
      <c r="P28" s="321"/>
    </row>
    <row r="29" spans="2:22" s="118" customFormat="1" ht="15" customHeight="1" x14ac:dyDescent="0.25">
      <c r="B29" s="5" t="s">
        <v>686</v>
      </c>
      <c r="C29" s="321"/>
      <c r="D29" s="321"/>
      <c r="E29" s="321"/>
      <c r="F29" s="321"/>
      <c r="H29" s="321"/>
      <c r="J29" s="321"/>
      <c r="K29" s="321"/>
      <c r="L29" s="321"/>
      <c r="M29" s="321"/>
      <c r="P29" s="321"/>
    </row>
    <row r="30" spans="2:22" s="118" customFormat="1" ht="15" customHeight="1" x14ac:dyDescent="0.25">
      <c r="B30" s="387" t="s">
        <v>429</v>
      </c>
      <c r="C30" s="386"/>
      <c r="D30" s="383"/>
      <c r="E30" s="383"/>
      <c r="F30" s="383"/>
      <c r="G30" s="333"/>
      <c r="H30" s="508"/>
      <c r="I30" s="385">
        <v>0</v>
      </c>
      <c r="J30" s="378"/>
      <c r="K30" s="378"/>
      <c r="L30" s="378"/>
      <c r="M30" s="378"/>
      <c r="N30" s="333"/>
      <c r="O30" s="378"/>
      <c r="P30" s="416">
        <v>50</v>
      </c>
      <c r="Q30" s="385">
        <f>E30</f>
        <v>0</v>
      </c>
      <c r="R30" s="378"/>
      <c r="S30" s="378"/>
      <c r="T30" s="378"/>
      <c r="U30" s="378"/>
      <c r="V30" s="378"/>
    </row>
    <row r="31" spans="2:22" s="118" customFormat="1" ht="15" customHeight="1" x14ac:dyDescent="0.25">
      <c r="B31" s="331" t="s">
        <v>430</v>
      </c>
      <c r="C31" s="384"/>
      <c r="D31" s="383"/>
      <c r="E31" s="383"/>
      <c r="F31" s="383"/>
      <c r="G31" s="333"/>
      <c r="H31" s="508"/>
      <c r="I31" s="177">
        <v>0</v>
      </c>
      <c r="J31" s="378"/>
      <c r="K31" s="378"/>
      <c r="L31" s="378"/>
      <c r="M31" s="378"/>
      <c r="N31" s="333"/>
      <c r="O31" s="378"/>
      <c r="P31" s="416">
        <v>65</v>
      </c>
      <c r="Q31" s="177">
        <f>E31</f>
        <v>0</v>
      </c>
      <c r="R31" s="378"/>
      <c r="S31" s="378"/>
      <c r="T31" s="378"/>
      <c r="U31" s="378"/>
      <c r="V31" s="378"/>
    </row>
    <row r="32" spans="2:22" s="118" customFormat="1" ht="15" customHeight="1" x14ac:dyDescent="0.25">
      <c r="B32" s="331" t="s">
        <v>431</v>
      </c>
      <c r="C32" s="384"/>
      <c r="D32" s="383"/>
      <c r="E32" s="383"/>
      <c r="F32" s="383"/>
      <c r="G32" s="333"/>
      <c r="H32" s="508"/>
      <c r="I32" s="177">
        <v>0</v>
      </c>
      <c r="J32" s="378"/>
      <c r="K32" s="378"/>
      <c r="L32" s="378"/>
      <c r="M32" s="378"/>
      <c r="N32" s="333"/>
      <c r="O32" s="378"/>
      <c r="P32" s="416">
        <v>75</v>
      </c>
      <c r="Q32" s="177">
        <f>E32</f>
        <v>0</v>
      </c>
      <c r="R32" s="378"/>
      <c r="S32" s="378"/>
      <c r="T32" s="378"/>
      <c r="U32" s="378"/>
      <c r="V32" s="378"/>
    </row>
    <row r="33" spans="2:22" s="118" customFormat="1" ht="15" customHeight="1" x14ac:dyDescent="0.25">
      <c r="B33" s="331" t="s">
        <v>432</v>
      </c>
      <c r="C33" s="384"/>
      <c r="D33" s="383"/>
      <c r="E33" s="383"/>
      <c r="F33" s="383"/>
      <c r="G33" s="333"/>
      <c r="H33" s="508"/>
      <c r="I33" s="177">
        <v>0</v>
      </c>
      <c r="J33" s="378"/>
      <c r="K33" s="378"/>
      <c r="L33" s="378"/>
      <c r="M33" s="378"/>
      <c r="N33" s="333"/>
      <c r="O33" s="378"/>
      <c r="P33" s="416">
        <v>125</v>
      </c>
      <c r="Q33" s="177">
        <f t="shared" ref="Q33" si="5">E33</f>
        <v>0</v>
      </c>
      <c r="R33" s="378"/>
      <c r="S33" s="378"/>
      <c r="T33" s="378"/>
      <c r="U33" s="378"/>
      <c r="V33" s="378"/>
    </row>
    <row r="34" spans="2:22" s="118" customFormat="1" ht="15" customHeight="1" x14ac:dyDescent="0.25">
      <c r="B34" s="331" t="s">
        <v>433</v>
      </c>
      <c r="C34" s="384"/>
      <c r="D34" s="383"/>
      <c r="E34" s="383"/>
      <c r="F34" s="383"/>
      <c r="G34" s="333"/>
      <c r="H34" s="508"/>
      <c r="I34" s="177">
        <v>0</v>
      </c>
      <c r="J34" s="378"/>
      <c r="K34" s="378"/>
      <c r="L34" s="378"/>
      <c r="M34" s="378"/>
      <c r="N34" s="333"/>
      <c r="O34" s="378"/>
      <c r="P34" s="416">
        <v>150</v>
      </c>
      <c r="Q34" s="177">
        <f t="shared" ref="Q34:Q36" si="6">E34</f>
        <v>0</v>
      </c>
      <c r="R34" s="378"/>
      <c r="S34" s="378"/>
      <c r="T34" s="378"/>
      <c r="U34" s="378"/>
      <c r="V34" s="378"/>
    </row>
    <row r="35" spans="2:22" s="118" customFormat="1" ht="15" customHeight="1" x14ac:dyDescent="0.25">
      <c r="B35" s="331" t="s">
        <v>434</v>
      </c>
      <c r="C35" s="384"/>
      <c r="D35" s="383"/>
      <c r="E35" s="383"/>
      <c r="F35" s="383"/>
      <c r="G35" s="333"/>
      <c r="H35" s="508"/>
      <c r="I35" s="177">
        <v>0</v>
      </c>
      <c r="J35" s="378"/>
      <c r="K35" s="378"/>
      <c r="L35" s="378"/>
      <c r="M35" s="378"/>
      <c r="N35" s="333"/>
      <c r="O35" s="378"/>
      <c r="P35" s="416">
        <v>250</v>
      </c>
      <c r="Q35" s="177">
        <f t="shared" si="6"/>
        <v>0</v>
      </c>
      <c r="R35" s="378"/>
      <c r="S35" s="378"/>
      <c r="T35" s="378"/>
      <c r="U35" s="378"/>
      <c r="V35" s="378"/>
    </row>
    <row r="36" spans="2:22" s="118" customFormat="1" ht="15" customHeight="1" x14ac:dyDescent="0.25">
      <c r="B36" s="331" t="s">
        <v>435</v>
      </c>
      <c r="C36" s="384"/>
      <c r="D36" s="383"/>
      <c r="E36" s="383"/>
      <c r="F36" s="383"/>
      <c r="G36" s="333"/>
      <c r="H36" s="508"/>
      <c r="I36" s="177">
        <v>0</v>
      </c>
      <c r="J36" s="378"/>
      <c r="K36" s="378"/>
      <c r="L36" s="378"/>
      <c r="M36" s="378"/>
      <c r="N36" s="333"/>
      <c r="O36" s="378"/>
      <c r="P36" s="416">
        <v>300</v>
      </c>
      <c r="Q36" s="177">
        <f t="shared" si="6"/>
        <v>0</v>
      </c>
      <c r="R36" s="378"/>
      <c r="S36" s="378"/>
      <c r="T36" s="378"/>
      <c r="U36" s="378"/>
      <c r="V36" s="378"/>
    </row>
    <row r="37" spans="2:22" s="118" customFormat="1" ht="15" customHeight="1" x14ac:dyDescent="0.25">
      <c r="B37" s="332" t="s">
        <v>436</v>
      </c>
      <c r="C37" s="383"/>
      <c r="D37" s="383"/>
      <c r="E37" s="383"/>
      <c r="F37" s="383"/>
      <c r="H37" s="508"/>
      <c r="I37" s="178">
        <v>0</v>
      </c>
      <c r="J37" s="378"/>
      <c r="K37" s="378"/>
      <c r="L37" s="378"/>
      <c r="M37" s="378"/>
      <c r="O37" s="378"/>
      <c r="P37" s="416">
        <v>300</v>
      </c>
      <c r="Q37" s="178">
        <f>E37</f>
        <v>0</v>
      </c>
      <c r="R37" s="378"/>
      <c r="S37" s="378"/>
      <c r="T37" s="378"/>
      <c r="U37" s="378"/>
      <c r="V37" s="378"/>
    </row>
    <row r="38" spans="2:22" ht="15" customHeight="1" x14ac:dyDescent="0.25">
      <c r="B38" s="334"/>
    </row>
  </sheetData>
  <sheetProtection formatCells="0" formatColumns="0" formatRows="0" insertColumns="0"/>
  <mergeCells count="3">
    <mergeCell ref="E5:E6"/>
    <mergeCell ref="F5:F6"/>
    <mergeCell ref="D5:D6"/>
  </mergeCells>
  <conditionalFormatting sqref="D27">
    <cfRule type="cellIs" dxfId="0" priority="3" operator="greaterThan">
      <formula>0.1</formula>
    </cfRule>
  </conditionalFormatting>
  <dataValidations count="1">
    <dataValidation type="custom" allowBlank="1" showErrorMessage="1" errorTitle="Data entry error:" error="Please enter a numeric value or leave blank!" sqref="C8:F19 R30:V37 R8:V19 R23:V25 J30:M37 J23:M25 O8:O19 O30:O37 O23:O25 H23:H25 H8:H19 C23:F25 H30:H37 J8:M19 C30:F37">
      <formula1>OR(ISNUMBER(C8),ISBLANK(C8))</formula1>
    </dataValidation>
  </dataValidations>
  <pageMargins left="0.7" right="0.7" top="0.75" bottom="0.75" header="0.3" footer="0.3"/>
  <pageSetup orientation="portrait" r:id="rId1"/>
  <headerFooter>
    <oddFooter>&amp;LPrinted: &amp;D&amp;R&amp;P</oddFooter>
  </headerFooter>
  <ignoredErrors>
    <ignoredError sqref="M26 M20" formulaRange="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AC129"/>
  <sheetViews>
    <sheetView showGridLines="0" zoomScale="80" zoomScaleNormal="80" workbookViewId="0">
      <pane xSplit="2" ySplit="6" topLeftCell="F7" activePane="bottomRight" state="frozen"/>
      <selection activeCell="L137" sqref="L137"/>
      <selection pane="topRight" activeCell="L137" sqref="L137"/>
      <selection pane="bottomLeft" activeCell="L137" sqref="L137"/>
      <selection pane="bottomRight" activeCell="F7" sqref="F7"/>
    </sheetView>
  </sheetViews>
  <sheetFormatPr defaultRowHeight="15" customHeight="1" x14ac:dyDescent="0.25"/>
  <cols>
    <col min="1" max="1" width="1.5703125" customWidth="1"/>
    <col min="2" max="2" width="30.7109375" customWidth="1"/>
    <col min="3" max="3" width="13" hidden="1" customWidth="1"/>
    <col min="4" max="4" width="12.5703125" hidden="1" customWidth="1"/>
    <col min="5" max="5" width="17.7109375" hidden="1" customWidth="1"/>
    <col min="6" max="6" width="1.7109375" customWidth="1"/>
    <col min="7" max="7" width="59.28515625" style="333" hidden="1" customWidth="1"/>
    <col min="8" max="8" width="4.5703125" hidden="1" customWidth="1"/>
    <col min="9" max="10" width="12.7109375" hidden="1" customWidth="1"/>
    <col min="11" max="11" width="12.7109375" style="333" hidden="1" customWidth="1"/>
    <col min="12" max="14" width="4.28515625" style="333" hidden="1" customWidth="1"/>
    <col min="15" max="15" width="4.28515625" hidden="1" customWidth="1"/>
    <col min="16" max="16" width="1.7109375" hidden="1" customWidth="1"/>
    <col min="17" max="17" width="4.28515625" style="333" hidden="1" customWidth="1"/>
    <col min="18" max="18" width="21.7109375" style="333" bestFit="1" customWidth="1"/>
    <col min="19" max="19" width="7.140625" hidden="1" customWidth="1"/>
    <col min="20" max="22" width="12.85546875" hidden="1" customWidth="1"/>
    <col min="23" max="23" width="12.85546875" style="333" hidden="1" customWidth="1"/>
    <col min="24" max="27" width="4.28515625" style="333" hidden="1" customWidth="1"/>
    <col min="28" max="28" width="4.28515625" hidden="1" customWidth="1"/>
    <col min="29" max="29" width="1.85546875" style="6" customWidth="1"/>
  </cols>
  <sheetData>
    <row r="1" spans="1:29" ht="15.75" customHeight="1" x14ac:dyDescent="0.25">
      <c r="A1" s="5" t="str">
        <f>TemplateName</f>
        <v>CCAR 2014 Market Shocks: Severely Adverse Scenario</v>
      </c>
      <c r="I1" s="9"/>
      <c r="U1" s="333"/>
      <c r="V1" s="333"/>
    </row>
    <row r="2" spans="1:29" ht="15.75" customHeight="1" x14ac:dyDescent="0.25">
      <c r="A2" s="20" t="s">
        <v>425</v>
      </c>
      <c r="D2" s="4"/>
      <c r="U2" s="333"/>
      <c r="V2" s="333"/>
    </row>
    <row r="5" spans="1:29" ht="15.75" customHeight="1" x14ac:dyDescent="0.25">
      <c r="D5" s="668" t="s">
        <v>762</v>
      </c>
      <c r="E5" s="668" t="s">
        <v>763</v>
      </c>
      <c r="G5" s="248" t="s">
        <v>730</v>
      </c>
      <c r="H5" s="411"/>
      <c r="I5" s="411"/>
      <c r="J5" s="246"/>
      <c r="K5" s="402"/>
      <c r="L5" s="402"/>
      <c r="M5" s="402"/>
      <c r="N5" s="402"/>
      <c r="O5" s="258"/>
      <c r="Q5" s="259"/>
      <c r="R5" s="248" t="s">
        <v>731</v>
      </c>
      <c r="S5" s="411"/>
      <c r="T5" s="246"/>
      <c r="U5" s="246" t="s">
        <v>491</v>
      </c>
      <c r="V5" s="246"/>
      <c r="W5" s="402"/>
      <c r="X5" s="402"/>
      <c r="Y5" s="402"/>
      <c r="Z5" s="402"/>
      <c r="AA5" s="402"/>
      <c r="AB5" s="258"/>
    </row>
    <row r="6" spans="1:29" s="13" customFormat="1" ht="30.75" hidden="1" customHeight="1" x14ac:dyDescent="0.25">
      <c r="A6" s="112"/>
      <c r="B6" s="19"/>
      <c r="C6" s="261" t="s">
        <v>485</v>
      </c>
      <c r="D6" s="669"/>
      <c r="E6" s="669"/>
      <c r="G6" s="15"/>
      <c r="H6" s="306">
        <v>0</v>
      </c>
      <c r="I6" s="306">
        <v>0.5</v>
      </c>
      <c r="J6" s="306">
        <v>1</v>
      </c>
      <c r="K6" s="306">
        <v>2</v>
      </c>
      <c r="L6" s="15"/>
      <c r="M6" s="15"/>
      <c r="N6" s="15"/>
      <c r="O6" s="15"/>
      <c r="Q6" s="125"/>
      <c r="R6" s="15"/>
      <c r="S6" s="303" t="s">
        <v>426</v>
      </c>
      <c r="T6" s="304" t="s">
        <v>268</v>
      </c>
      <c r="U6" s="304" t="s">
        <v>269</v>
      </c>
      <c r="V6" s="304" t="s">
        <v>427</v>
      </c>
      <c r="W6" s="305" t="s">
        <v>606</v>
      </c>
      <c r="X6" s="125"/>
      <c r="Y6" s="125"/>
      <c r="Z6" s="125"/>
      <c r="AA6" s="125"/>
      <c r="AB6" s="125"/>
      <c r="AC6" s="158"/>
    </row>
    <row r="7" spans="1:29" ht="15.75" customHeight="1" thickBot="1" x14ac:dyDescent="0.3">
      <c r="B7" s="1" t="s">
        <v>428</v>
      </c>
    </row>
    <row r="8" spans="1:29" ht="15" customHeight="1" x14ac:dyDescent="0.25">
      <c r="B8" s="479" t="s">
        <v>429</v>
      </c>
      <c r="C8" s="175"/>
      <c r="D8" s="175"/>
      <c r="E8" s="175"/>
      <c r="G8" s="509"/>
      <c r="H8" s="176">
        <v>0</v>
      </c>
      <c r="I8" s="206"/>
      <c r="J8" s="175"/>
      <c r="K8" s="310"/>
      <c r="L8" s="310"/>
      <c r="M8" s="310"/>
      <c r="N8" s="310"/>
      <c r="O8" s="175"/>
      <c r="Q8" s="310"/>
      <c r="R8" s="579">
        <v>3</v>
      </c>
      <c r="S8" s="176">
        <f t="shared" ref="S8:S29" si="0">E8</f>
        <v>0</v>
      </c>
      <c r="T8" s="206"/>
      <c r="U8" s="175"/>
      <c r="V8" s="175"/>
      <c r="W8" s="310"/>
      <c r="X8" s="310"/>
      <c r="Y8" s="310"/>
      <c r="Z8" s="310"/>
      <c r="AA8" s="310"/>
      <c r="AB8" s="175"/>
    </row>
    <row r="9" spans="1:29" ht="15" customHeight="1" x14ac:dyDescent="0.25">
      <c r="B9" s="480" t="s">
        <v>430</v>
      </c>
      <c r="C9" s="175"/>
      <c r="D9" s="175"/>
      <c r="E9" s="175"/>
      <c r="F9" s="118"/>
      <c r="G9" s="509"/>
      <c r="H9" s="177">
        <v>0</v>
      </c>
      <c r="I9" s="206"/>
      <c r="J9" s="175"/>
      <c r="K9" s="310"/>
      <c r="L9" s="310"/>
      <c r="M9" s="310"/>
      <c r="N9" s="310"/>
      <c r="O9" s="175"/>
      <c r="P9" s="118"/>
      <c r="Q9" s="310"/>
      <c r="R9" s="579">
        <v>23</v>
      </c>
      <c r="S9" s="177">
        <f t="shared" si="0"/>
        <v>0</v>
      </c>
      <c r="T9" s="206"/>
      <c r="U9" s="175"/>
      <c r="V9" s="175"/>
      <c r="W9" s="310"/>
      <c r="X9" s="310"/>
      <c r="Y9" s="310"/>
      <c r="Z9" s="310"/>
      <c r="AA9" s="310"/>
      <c r="AB9" s="175"/>
    </row>
    <row r="10" spans="1:29" ht="15" customHeight="1" x14ac:dyDescent="0.25">
      <c r="B10" s="480" t="s">
        <v>431</v>
      </c>
      <c r="C10" s="175"/>
      <c r="D10" s="175"/>
      <c r="E10" s="175"/>
      <c r="F10" s="118"/>
      <c r="G10" s="509"/>
      <c r="H10" s="177">
        <v>0</v>
      </c>
      <c r="I10" s="206"/>
      <c r="J10" s="175"/>
      <c r="K10" s="310"/>
      <c r="L10" s="310"/>
      <c r="M10" s="310"/>
      <c r="N10" s="310"/>
      <c r="O10" s="175"/>
      <c r="P10" s="118"/>
      <c r="Q10" s="310"/>
      <c r="R10" s="579">
        <v>107</v>
      </c>
      <c r="S10" s="177">
        <f t="shared" si="0"/>
        <v>0</v>
      </c>
      <c r="T10" s="206"/>
      <c r="U10" s="175"/>
      <c r="V10" s="175"/>
      <c r="W10" s="310"/>
      <c r="X10" s="310"/>
      <c r="Y10" s="310"/>
      <c r="Z10" s="310"/>
      <c r="AA10" s="310"/>
      <c r="AB10" s="175"/>
    </row>
    <row r="11" spans="1:29" ht="15" customHeight="1" x14ac:dyDescent="0.25">
      <c r="B11" s="480" t="s">
        <v>432</v>
      </c>
      <c r="C11" s="175"/>
      <c r="D11" s="175"/>
      <c r="E11" s="175"/>
      <c r="G11" s="509"/>
      <c r="H11" s="177">
        <v>0</v>
      </c>
      <c r="I11" s="206"/>
      <c r="J11" s="175"/>
      <c r="K11" s="310"/>
      <c r="L11" s="310"/>
      <c r="M11" s="310"/>
      <c r="N11" s="310"/>
      <c r="O11" s="175"/>
      <c r="Q11" s="310"/>
      <c r="R11" s="579">
        <v>277</v>
      </c>
      <c r="S11" s="177">
        <f t="shared" si="0"/>
        <v>0</v>
      </c>
      <c r="T11" s="206"/>
      <c r="U11" s="175"/>
      <c r="V11" s="175"/>
      <c r="W11" s="310"/>
      <c r="X11" s="310"/>
      <c r="Y11" s="310"/>
      <c r="Z11" s="310"/>
      <c r="AA11" s="310"/>
      <c r="AB11" s="175"/>
    </row>
    <row r="12" spans="1:29" ht="15" customHeight="1" x14ac:dyDescent="0.25">
      <c r="B12" s="480" t="s">
        <v>433</v>
      </c>
      <c r="C12" s="175"/>
      <c r="D12" s="175"/>
      <c r="E12" s="175"/>
      <c r="F12" s="118"/>
      <c r="G12" s="509"/>
      <c r="H12" s="177">
        <v>0</v>
      </c>
      <c r="I12" s="206"/>
      <c r="J12" s="175"/>
      <c r="K12" s="310"/>
      <c r="L12" s="310"/>
      <c r="M12" s="310"/>
      <c r="N12" s="310"/>
      <c r="O12" s="175"/>
      <c r="P12" s="118"/>
      <c r="Q12" s="310"/>
      <c r="R12" s="579">
        <v>277</v>
      </c>
      <c r="S12" s="177">
        <f t="shared" si="0"/>
        <v>0</v>
      </c>
      <c r="T12" s="206"/>
      <c r="U12" s="175"/>
      <c r="V12" s="175"/>
      <c r="W12" s="310"/>
      <c r="X12" s="310"/>
      <c r="Y12" s="310"/>
      <c r="Z12" s="310"/>
      <c r="AA12" s="310"/>
      <c r="AB12" s="175"/>
    </row>
    <row r="13" spans="1:29" ht="15" customHeight="1" x14ac:dyDescent="0.25">
      <c r="B13" s="480" t="s">
        <v>434</v>
      </c>
      <c r="C13" s="175"/>
      <c r="D13" s="175"/>
      <c r="E13" s="175"/>
      <c r="F13" s="118"/>
      <c r="G13" s="509"/>
      <c r="H13" s="177">
        <v>0</v>
      </c>
      <c r="I13" s="206"/>
      <c r="J13" s="175"/>
      <c r="K13" s="310"/>
      <c r="L13" s="310"/>
      <c r="M13" s="310"/>
      <c r="N13" s="310"/>
      <c r="O13" s="175"/>
      <c r="P13" s="118"/>
      <c r="Q13" s="310"/>
      <c r="R13" s="579">
        <v>277</v>
      </c>
      <c r="S13" s="177">
        <f t="shared" si="0"/>
        <v>0</v>
      </c>
      <c r="T13" s="206"/>
      <c r="U13" s="175"/>
      <c r="V13" s="175"/>
      <c r="W13" s="310"/>
      <c r="X13" s="310"/>
      <c r="Y13" s="310"/>
      <c r="Z13" s="310"/>
      <c r="AA13" s="310"/>
      <c r="AB13" s="175"/>
    </row>
    <row r="14" spans="1:29" ht="15" customHeight="1" x14ac:dyDescent="0.25">
      <c r="B14" s="480" t="s">
        <v>435</v>
      </c>
      <c r="C14" s="175"/>
      <c r="D14" s="175"/>
      <c r="E14" s="175"/>
      <c r="G14" s="509"/>
      <c r="H14" s="177">
        <v>0</v>
      </c>
      <c r="I14" s="206"/>
      <c r="J14" s="175"/>
      <c r="K14" s="310"/>
      <c r="L14" s="310"/>
      <c r="M14" s="310"/>
      <c r="N14" s="310"/>
      <c r="O14" s="175"/>
      <c r="Q14" s="310"/>
      <c r="R14" s="579">
        <v>277</v>
      </c>
      <c r="S14" s="177">
        <f t="shared" si="0"/>
        <v>0</v>
      </c>
      <c r="T14" s="206"/>
      <c r="U14" s="175"/>
      <c r="V14" s="175"/>
      <c r="W14" s="310"/>
      <c r="X14" s="310"/>
      <c r="Y14" s="310"/>
      <c r="Z14" s="310"/>
      <c r="AA14" s="310"/>
      <c r="AB14" s="175"/>
    </row>
    <row r="15" spans="1:29" ht="15" customHeight="1" thickBot="1" x14ac:dyDescent="0.3">
      <c r="B15" s="481" t="s">
        <v>436</v>
      </c>
      <c r="C15" s="175"/>
      <c r="D15" s="175"/>
      <c r="E15" s="175"/>
      <c r="F15" s="118"/>
      <c r="G15" s="509"/>
      <c r="H15" s="178">
        <v>0</v>
      </c>
      <c r="I15" s="206"/>
      <c r="J15" s="175"/>
      <c r="K15" s="310"/>
      <c r="L15" s="310"/>
      <c r="M15" s="310"/>
      <c r="N15" s="310"/>
      <c r="O15" s="175"/>
      <c r="P15" s="118"/>
      <c r="Q15" s="310"/>
      <c r="R15" s="579">
        <v>277</v>
      </c>
      <c r="S15" s="178">
        <f t="shared" si="0"/>
        <v>0</v>
      </c>
      <c r="T15" s="206"/>
      <c r="U15" s="175"/>
      <c r="V15" s="175"/>
      <c r="W15" s="310"/>
      <c r="X15" s="310"/>
      <c r="Y15" s="310"/>
      <c r="Z15" s="310"/>
      <c r="AA15" s="310"/>
      <c r="AB15" s="175"/>
    </row>
    <row r="16" spans="1:29" s="2" customFormat="1" ht="15" hidden="1" customHeight="1" x14ac:dyDescent="0.25">
      <c r="B16" s="260" t="s">
        <v>764</v>
      </c>
      <c r="C16" s="179">
        <v>0</v>
      </c>
      <c r="D16" s="179">
        <v>0</v>
      </c>
      <c r="E16" s="179">
        <v>0</v>
      </c>
      <c r="F16" s="168"/>
      <c r="G16" s="179">
        <v>0</v>
      </c>
      <c r="H16" s="211">
        <v>0</v>
      </c>
      <c r="I16" s="179">
        <v>0</v>
      </c>
      <c r="J16" s="179">
        <v>0</v>
      </c>
      <c r="K16" s="179">
        <v>0</v>
      </c>
      <c r="L16" s="179">
        <v>0</v>
      </c>
      <c r="M16" s="179">
        <v>0</v>
      </c>
      <c r="N16" s="179">
        <v>0</v>
      </c>
      <c r="O16" s="179">
        <v>0</v>
      </c>
      <c r="P16" s="168"/>
      <c r="Q16" s="179">
        <v>0</v>
      </c>
      <c r="R16" s="179"/>
      <c r="S16" s="211">
        <f t="shared" si="0"/>
        <v>0</v>
      </c>
      <c r="T16" s="179">
        <f>SUM(T8:T15)</f>
        <v>0</v>
      </c>
      <c r="U16" s="179">
        <f>SUM(U8:U15)</f>
        <v>0</v>
      </c>
      <c r="V16" s="179">
        <f>SUM(V8:V15)</f>
        <v>0</v>
      </c>
      <c r="W16" s="179">
        <f>SUM(W8:W15)</f>
        <v>0</v>
      </c>
      <c r="X16" s="179">
        <f t="shared" ref="X16:Z16" si="1">SUM(X8:X15)</f>
        <v>0</v>
      </c>
      <c r="Y16" s="179">
        <f t="shared" si="1"/>
        <v>0</v>
      </c>
      <c r="Z16" s="179">
        <f t="shared" si="1"/>
        <v>0</v>
      </c>
      <c r="AA16" s="179">
        <f>SUM(AA8:AA15)</f>
        <v>0</v>
      </c>
      <c r="AB16" s="179">
        <f>SUM(AB8:AB15)</f>
        <v>0</v>
      </c>
    </row>
    <row r="17" spans="2:29" s="76" customFormat="1" ht="15" hidden="1" customHeight="1" x14ac:dyDescent="0.25">
      <c r="B17" s="136" t="s">
        <v>467</v>
      </c>
      <c r="C17" s="175"/>
      <c r="D17" s="175"/>
      <c r="E17" s="175"/>
      <c r="F17" s="118"/>
      <c r="G17" s="310"/>
      <c r="H17" s="176">
        <v>0</v>
      </c>
      <c r="I17" s="206"/>
      <c r="J17" s="175"/>
      <c r="K17" s="310"/>
      <c r="L17" s="310"/>
      <c r="M17" s="310"/>
      <c r="N17" s="310"/>
      <c r="O17" s="175"/>
      <c r="P17" s="118"/>
      <c r="Q17" s="310"/>
      <c r="R17" s="310"/>
      <c r="S17" s="176">
        <f t="shared" si="0"/>
        <v>0</v>
      </c>
      <c r="T17" s="206"/>
      <c r="U17" s="175"/>
      <c r="V17" s="175"/>
      <c r="W17" s="310"/>
      <c r="X17" s="310"/>
      <c r="Y17" s="310"/>
      <c r="Z17" s="310"/>
      <c r="AA17" s="310"/>
      <c r="AB17" s="175"/>
      <c r="AC17" s="7"/>
    </row>
    <row r="18" spans="2:29" ht="15" hidden="1" customHeight="1" x14ac:dyDescent="0.25">
      <c r="B18" s="136" t="s">
        <v>198</v>
      </c>
      <c r="C18" s="175"/>
      <c r="D18" s="175"/>
      <c r="E18" s="175"/>
      <c r="F18" s="118"/>
      <c r="G18" s="310"/>
      <c r="H18" s="177">
        <v>0</v>
      </c>
      <c r="I18" s="206"/>
      <c r="J18" s="175"/>
      <c r="K18" s="310"/>
      <c r="L18" s="310"/>
      <c r="M18" s="310"/>
      <c r="N18" s="310"/>
      <c r="O18" s="175"/>
      <c r="P18" s="118"/>
      <c r="Q18" s="310"/>
      <c r="R18" s="310"/>
      <c r="S18" s="177">
        <f t="shared" ref="S18:S26" si="2">E18</f>
        <v>0</v>
      </c>
      <c r="T18" s="206"/>
      <c r="U18" s="175"/>
      <c r="V18" s="175"/>
      <c r="W18" s="310"/>
      <c r="X18" s="310"/>
      <c r="Y18" s="310"/>
      <c r="Z18" s="310"/>
      <c r="AA18" s="310"/>
      <c r="AB18" s="175"/>
    </row>
    <row r="19" spans="2:29" ht="15" hidden="1" customHeight="1" x14ac:dyDescent="0.25">
      <c r="B19" s="136" t="s">
        <v>199</v>
      </c>
      <c r="C19" s="175"/>
      <c r="D19" s="175"/>
      <c r="E19" s="175"/>
      <c r="F19" s="118"/>
      <c r="G19" s="310"/>
      <c r="H19" s="177">
        <v>0</v>
      </c>
      <c r="I19" s="206"/>
      <c r="J19" s="175"/>
      <c r="K19" s="310"/>
      <c r="L19" s="310"/>
      <c r="M19" s="310"/>
      <c r="N19" s="310"/>
      <c r="O19" s="175"/>
      <c r="P19" s="118"/>
      <c r="Q19" s="310"/>
      <c r="R19" s="310"/>
      <c r="S19" s="177">
        <f t="shared" si="2"/>
        <v>0</v>
      </c>
      <c r="T19" s="206"/>
      <c r="U19" s="175"/>
      <c r="V19" s="175"/>
      <c r="W19" s="310"/>
      <c r="X19" s="310"/>
      <c r="Y19" s="310"/>
      <c r="Z19" s="310"/>
      <c r="AA19" s="310"/>
      <c r="AB19" s="175"/>
    </row>
    <row r="20" spans="2:29" ht="15" hidden="1" customHeight="1" x14ac:dyDescent="0.25">
      <c r="B20" s="136" t="s">
        <v>200</v>
      </c>
      <c r="C20" s="175"/>
      <c r="D20" s="175"/>
      <c r="E20" s="175"/>
      <c r="F20" s="118"/>
      <c r="G20" s="310"/>
      <c r="H20" s="177">
        <v>0</v>
      </c>
      <c r="I20" s="206"/>
      <c r="J20" s="175"/>
      <c r="K20" s="310"/>
      <c r="L20" s="310"/>
      <c r="M20" s="310"/>
      <c r="N20" s="310"/>
      <c r="O20" s="175"/>
      <c r="P20" s="118"/>
      <c r="Q20" s="310"/>
      <c r="R20" s="310"/>
      <c r="S20" s="177">
        <f t="shared" si="2"/>
        <v>0</v>
      </c>
      <c r="T20" s="206"/>
      <c r="U20" s="175"/>
      <c r="V20" s="175"/>
      <c r="W20" s="310"/>
      <c r="X20" s="310"/>
      <c r="Y20" s="310"/>
      <c r="Z20" s="310"/>
      <c r="AA20" s="310"/>
      <c r="AB20" s="175"/>
    </row>
    <row r="21" spans="2:29" ht="15" hidden="1" customHeight="1" x14ac:dyDescent="0.25">
      <c r="B21" s="136" t="s">
        <v>464</v>
      </c>
      <c r="C21" s="175"/>
      <c r="D21" s="175"/>
      <c r="E21" s="175"/>
      <c r="F21" s="118"/>
      <c r="G21" s="310"/>
      <c r="H21" s="177">
        <v>0</v>
      </c>
      <c r="I21" s="206"/>
      <c r="J21" s="175"/>
      <c r="K21" s="310"/>
      <c r="L21" s="310"/>
      <c r="M21" s="310"/>
      <c r="N21" s="310"/>
      <c r="O21" s="175"/>
      <c r="P21" s="118"/>
      <c r="Q21" s="310"/>
      <c r="R21" s="310"/>
      <c r="S21" s="177">
        <f>E21</f>
        <v>0</v>
      </c>
      <c r="T21" s="206"/>
      <c r="U21" s="175"/>
      <c r="V21" s="175"/>
      <c r="W21" s="310"/>
      <c r="X21" s="310"/>
      <c r="Y21" s="310"/>
      <c r="Z21" s="310"/>
      <c r="AA21" s="310"/>
      <c r="AB21" s="175"/>
    </row>
    <row r="22" spans="2:29" ht="15" hidden="1" customHeight="1" x14ac:dyDescent="0.25">
      <c r="B22" s="136" t="s">
        <v>468</v>
      </c>
      <c r="C22" s="175"/>
      <c r="D22" s="175"/>
      <c r="E22" s="175"/>
      <c r="F22" s="118"/>
      <c r="G22" s="310"/>
      <c r="H22" s="177">
        <v>0</v>
      </c>
      <c r="I22" s="206"/>
      <c r="J22" s="175"/>
      <c r="K22" s="310"/>
      <c r="L22" s="310"/>
      <c r="M22" s="310"/>
      <c r="N22" s="310"/>
      <c r="O22" s="175"/>
      <c r="P22" s="118"/>
      <c r="Q22" s="310"/>
      <c r="R22" s="310"/>
      <c r="S22" s="177">
        <f t="shared" si="2"/>
        <v>0</v>
      </c>
      <c r="T22" s="206"/>
      <c r="U22" s="175"/>
      <c r="V22" s="175"/>
      <c r="W22" s="310"/>
      <c r="X22" s="310"/>
      <c r="Y22" s="310"/>
      <c r="Z22" s="310"/>
      <c r="AA22" s="310"/>
      <c r="AB22" s="175"/>
    </row>
    <row r="23" spans="2:29" ht="15" hidden="1" customHeight="1" x14ac:dyDescent="0.25">
      <c r="B23" s="136" t="s">
        <v>449</v>
      </c>
      <c r="C23" s="175"/>
      <c r="D23" s="175"/>
      <c r="E23" s="175"/>
      <c r="F23" s="118"/>
      <c r="G23" s="310"/>
      <c r="H23" s="177">
        <v>0</v>
      </c>
      <c r="I23" s="206"/>
      <c r="J23" s="175"/>
      <c r="K23" s="310"/>
      <c r="L23" s="310"/>
      <c r="M23" s="310"/>
      <c r="N23" s="310"/>
      <c r="O23" s="175"/>
      <c r="P23" s="118"/>
      <c r="Q23" s="310"/>
      <c r="R23" s="310"/>
      <c r="S23" s="177">
        <f t="shared" si="2"/>
        <v>0</v>
      </c>
      <c r="T23" s="206"/>
      <c r="U23" s="175"/>
      <c r="V23" s="175"/>
      <c r="W23" s="310"/>
      <c r="X23" s="310"/>
      <c r="Y23" s="310"/>
      <c r="Z23" s="310"/>
      <c r="AA23" s="310"/>
      <c r="AB23" s="175"/>
    </row>
    <row r="24" spans="2:29" ht="15" hidden="1" customHeight="1" x14ac:dyDescent="0.25">
      <c r="B24" s="136" t="s">
        <v>450</v>
      </c>
      <c r="C24" s="175"/>
      <c r="D24" s="175"/>
      <c r="E24" s="175"/>
      <c r="F24" s="118"/>
      <c r="G24" s="310"/>
      <c r="H24" s="177">
        <v>0</v>
      </c>
      <c r="I24" s="206"/>
      <c r="J24" s="175"/>
      <c r="K24" s="310"/>
      <c r="L24" s="310"/>
      <c r="M24" s="310"/>
      <c r="N24" s="310"/>
      <c r="O24" s="175"/>
      <c r="P24" s="118"/>
      <c r="Q24" s="310"/>
      <c r="R24" s="310"/>
      <c r="S24" s="177">
        <f>E24</f>
        <v>0</v>
      </c>
      <c r="T24" s="206"/>
      <c r="U24" s="175"/>
      <c r="V24" s="175"/>
      <c r="W24" s="310"/>
      <c r="X24" s="310"/>
      <c r="Y24" s="310"/>
      <c r="Z24" s="310"/>
      <c r="AA24" s="310"/>
      <c r="AB24" s="175"/>
    </row>
    <row r="25" spans="2:29" ht="15" hidden="1" customHeight="1" x14ac:dyDescent="0.25">
      <c r="B25" s="136" t="s">
        <v>451</v>
      </c>
      <c r="C25" s="175"/>
      <c r="D25" s="175"/>
      <c r="E25" s="175"/>
      <c r="F25" s="118"/>
      <c r="G25" s="310"/>
      <c r="H25" s="177">
        <v>0</v>
      </c>
      <c r="I25" s="206"/>
      <c r="J25" s="175"/>
      <c r="K25" s="310"/>
      <c r="L25" s="310"/>
      <c r="M25" s="310"/>
      <c r="N25" s="310"/>
      <c r="O25" s="175"/>
      <c r="P25" s="118"/>
      <c r="Q25" s="310"/>
      <c r="R25" s="310"/>
      <c r="S25" s="177">
        <f>E25</f>
        <v>0</v>
      </c>
      <c r="T25" s="206"/>
      <c r="U25" s="175"/>
      <c r="V25" s="175"/>
      <c r="W25" s="310"/>
      <c r="X25" s="310"/>
      <c r="Y25" s="310"/>
      <c r="Z25" s="310"/>
      <c r="AA25" s="310"/>
      <c r="AB25" s="175"/>
    </row>
    <row r="26" spans="2:29" ht="15" hidden="1" customHeight="1" x14ac:dyDescent="0.25">
      <c r="B26" s="136" t="s">
        <v>452</v>
      </c>
      <c r="C26" s="175"/>
      <c r="D26" s="175"/>
      <c r="E26" s="175"/>
      <c r="F26" s="118"/>
      <c r="G26" s="310"/>
      <c r="H26" s="177">
        <v>0</v>
      </c>
      <c r="I26" s="206"/>
      <c r="J26" s="175"/>
      <c r="K26" s="310"/>
      <c r="L26" s="310"/>
      <c r="M26" s="310"/>
      <c r="N26" s="310"/>
      <c r="O26" s="175"/>
      <c r="P26" s="118"/>
      <c r="Q26" s="310"/>
      <c r="R26" s="310"/>
      <c r="S26" s="177">
        <f t="shared" si="2"/>
        <v>0</v>
      </c>
      <c r="T26" s="206"/>
      <c r="U26" s="175"/>
      <c r="V26" s="175"/>
      <c r="W26" s="310"/>
      <c r="X26" s="310"/>
      <c r="Y26" s="310"/>
      <c r="Z26" s="310"/>
      <c r="AA26" s="310"/>
      <c r="AB26" s="175"/>
    </row>
    <row r="27" spans="2:29" ht="15" hidden="1" customHeight="1" x14ac:dyDescent="0.25">
      <c r="B27" s="136" t="s">
        <v>469</v>
      </c>
      <c r="C27" s="175"/>
      <c r="D27" s="175"/>
      <c r="E27" s="175"/>
      <c r="F27" s="118"/>
      <c r="G27" s="310"/>
      <c r="H27" s="177">
        <v>0</v>
      </c>
      <c r="I27" s="206"/>
      <c r="J27" s="175"/>
      <c r="K27" s="310"/>
      <c r="L27" s="310"/>
      <c r="M27" s="310"/>
      <c r="N27" s="310"/>
      <c r="O27" s="175"/>
      <c r="P27" s="118"/>
      <c r="Q27" s="310"/>
      <c r="R27" s="310"/>
      <c r="S27" s="177">
        <f t="shared" si="0"/>
        <v>0</v>
      </c>
      <c r="T27" s="206"/>
      <c r="U27" s="175"/>
      <c r="V27" s="175"/>
      <c r="W27" s="310"/>
      <c r="X27" s="310"/>
      <c r="Y27" s="310"/>
      <c r="Z27" s="310"/>
      <c r="AA27" s="310"/>
      <c r="AB27" s="175"/>
    </row>
    <row r="28" spans="2:29" ht="15" hidden="1" customHeight="1" x14ac:dyDescent="0.25">
      <c r="B28" s="136" t="s">
        <v>465</v>
      </c>
      <c r="C28" s="175"/>
      <c r="D28" s="175"/>
      <c r="E28" s="175"/>
      <c r="F28" s="118"/>
      <c r="G28" s="310"/>
      <c r="H28" s="177">
        <v>0</v>
      </c>
      <c r="I28" s="206"/>
      <c r="J28" s="175"/>
      <c r="K28" s="310"/>
      <c r="L28" s="310"/>
      <c r="M28" s="310"/>
      <c r="N28" s="310"/>
      <c r="O28" s="175"/>
      <c r="P28" s="118"/>
      <c r="Q28" s="310"/>
      <c r="R28" s="310"/>
      <c r="S28" s="177">
        <f t="shared" si="0"/>
        <v>0</v>
      </c>
      <c r="T28" s="206"/>
      <c r="U28" s="175"/>
      <c r="V28" s="175"/>
      <c r="W28" s="310"/>
      <c r="X28" s="310"/>
      <c r="Y28" s="310"/>
      <c r="Z28" s="310"/>
      <c r="AA28" s="310"/>
      <c r="AB28" s="175"/>
    </row>
    <row r="29" spans="2:29" ht="15" hidden="1" customHeight="1" x14ac:dyDescent="0.25">
      <c r="B29" s="136" t="s">
        <v>466</v>
      </c>
      <c r="C29" s="175"/>
      <c r="D29" s="175"/>
      <c r="E29" s="175"/>
      <c r="F29" s="118"/>
      <c r="G29" s="210"/>
      <c r="H29" s="178">
        <v>0</v>
      </c>
      <c r="I29" s="209"/>
      <c r="J29" s="210"/>
      <c r="K29" s="210"/>
      <c r="L29" s="210"/>
      <c r="M29" s="210"/>
      <c r="N29" s="210"/>
      <c r="O29" s="210"/>
      <c r="P29" s="118"/>
      <c r="Q29" s="310"/>
      <c r="R29" s="210"/>
      <c r="S29" s="178">
        <f t="shared" si="0"/>
        <v>0</v>
      </c>
      <c r="T29" s="206"/>
      <c r="U29" s="175"/>
      <c r="V29" s="175"/>
      <c r="W29" s="310"/>
      <c r="X29" s="310"/>
      <c r="Y29" s="310"/>
      <c r="Z29" s="310"/>
      <c r="AA29" s="310"/>
      <c r="AB29" s="175"/>
    </row>
    <row r="30" spans="2:29" s="2" customFormat="1" ht="15.75" hidden="1" customHeight="1" thickBot="1" x14ac:dyDescent="0.3">
      <c r="B30" s="262" t="s">
        <v>764</v>
      </c>
      <c r="C30" s="179">
        <v>0</v>
      </c>
      <c r="D30" s="179">
        <v>0</v>
      </c>
      <c r="E30" s="179">
        <v>0</v>
      </c>
      <c r="G30" s="179">
        <v>0</v>
      </c>
      <c r="H30" s="212">
        <v>0</v>
      </c>
      <c r="I30" s="179">
        <v>0</v>
      </c>
      <c r="J30" s="179">
        <v>0</v>
      </c>
      <c r="K30" s="179">
        <v>0</v>
      </c>
      <c r="L30" s="179">
        <v>0</v>
      </c>
      <c r="M30" s="179">
        <v>0</v>
      </c>
      <c r="N30" s="179">
        <v>0</v>
      </c>
      <c r="O30" s="179">
        <v>0</v>
      </c>
      <c r="Q30" s="179">
        <v>0</v>
      </c>
      <c r="R30" s="179"/>
      <c r="S30" s="212">
        <f t="shared" ref="S30:AB30" si="3">SUM(S17:S29)</f>
        <v>0</v>
      </c>
      <c r="T30" s="179">
        <f t="shared" si="3"/>
        <v>0</v>
      </c>
      <c r="U30" s="179">
        <f t="shared" si="3"/>
        <v>0</v>
      </c>
      <c r="V30" s="179">
        <f t="shared" si="3"/>
        <v>0</v>
      </c>
      <c r="W30" s="179">
        <f t="shared" ref="W30:AA30" si="4">SUM(W17:W29)</f>
        <v>0</v>
      </c>
      <c r="X30" s="179">
        <f t="shared" ref="X30:Z30" si="5">SUM(X17:X29)</f>
        <v>0</v>
      </c>
      <c r="Y30" s="179">
        <f t="shared" ref="Y30" si="6">SUM(Y17:Y29)</f>
        <v>0</v>
      </c>
      <c r="Z30" s="179">
        <f t="shared" si="5"/>
        <v>0</v>
      </c>
      <c r="AA30" s="179">
        <f t="shared" si="4"/>
        <v>0</v>
      </c>
      <c r="AB30" s="179">
        <f t="shared" si="3"/>
        <v>0</v>
      </c>
    </row>
    <row r="31" spans="2:29" ht="15" customHeight="1" x14ac:dyDescent="0.25">
      <c r="B31" s="76"/>
      <c r="C31" s="76"/>
      <c r="D31" s="76"/>
      <c r="E31" s="76"/>
      <c r="G31" s="339"/>
      <c r="H31" s="76"/>
      <c r="I31" s="76"/>
      <c r="J31" s="76"/>
      <c r="K31" s="339"/>
      <c r="L31" s="339"/>
      <c r="M31" s="339"/>
      <c r="N31" s="339"/>
      <c r="O31" s="76"/>
      <c r="Q31" s="339"/>
      <c r="R31" s="339"/>
      <c r="T31" s="76"/>
      <c r="U31" s="76"/>
      <c r="V31" s="76"/>
      <c r="W31" s="339"/>
      <c r="X31" s="339"/>
      <c r="Y31" s="339"/>
      <c r="Z31" s="339"/>
      <c r="AA31" s="339"/>
      <c r="AB31" s="76"/>
    </row>
    <row r="32" spans="2:29" ht="15.75" customHeight="1" thickBot="1" x14ac:dyDescent="0.3">
      <c r="B32" s="1" t="s">
        <v>437</v>
      </c>
    </row>
    <row r="33" spans="2:29" s="76" customFormat="1" ht="15" customHeight="1" x14ac:dyDescent="0.25">
      <c r="B33" s="479" t="s">
        <v>429</v>
      </c>
      <c r="C33" s="175"/>
      <c r="D33" s="175"/>
      <c r="E33" s="175"/>
      <c r="F33" s="19"/>
      <c r="G33" s="509"/>
      <c r="H33" s="176">
        <v>0</v>
      </c>
      <c r="I33" s="206"/>
      <c r="J33" s="175"/>
      <c r="K33" s="310"/>
      <c r="L33" s="310"/>
      <c r="M33" s="310"/>
      <c r="N33" s="310"/>
      <c r="O33" s="175"/>
      <c r="P33" s="19"/>
      <c r="Q33" s="310"/>
      <c r="R33" s="579">
        <v>3</v>
      </c>
      <c r="S33" s="176">
        <f t="shared" ref="S33:S54" si="7">E33</f>
        <v>0</v>
      </c>
      <c r="T33" s="206"/>
      <c r="U33" s="175"/>
      <c r="V33" s="175"/>
      <c r="W33" s="310"/>
      <c r="X33" s="310"/>
      <c r="Y33" s="310"/>
      <c r="Z33" s="310"/>
      <c r="AA33" s="310"/>
      <c r="AB33" s="175"/>
      <c r="AC33" s="7"/>
    </row>
    <row r="34" spans="2:29" ht="15" customHeight="1" x14ac:dyDescent="0.25">
      <c r="B34" s="480" t="s">
        <v>430</v>
      </c>
      <c r="C34" s="175"/>
      <c r="D34" s="175"/>
      <c r="E34" s="175"/>
      <c r="F34" s="118"/>
      <c r="G34" s="509"/>
      <c r="H34" s="177">
        <v>0</v>
      </c>
      <c r="I34" s="206"/>
      <c r="J34" s="175"/>
      <c r="K34" s="310"/>
      <c r="L34" s="310"/>
      <c r="M34" s="310"/>
      <c r="N34" s="310"/>
      <c r="O34" s="175"/>
      <c r="P34" s="118"/>
      <c r="Q34" s="310"/>
      <c r="R34" s="579">
        <v>23</v>
      </c>
      <c r="S34" s="177">
        <f t="shared" si="7"/>
        <v>0</v>
      </c>
      <c r="T34" s="206"/>
      <c r="U34" s="175"/>
      <c r="V34" s="175"/>
      <c r="W34" s="310"/>
      <c r="X34" s="310"/>
      <c r="Y34" s="310"/>
      <c r="Z34" s="310"/>
      <c r="AA34" s="310"/>
      <c r="AB34" s="175"/>
    </row>
    <row r="35" spans="2:29" ht="15" customHeight="1" x14ac:dyDescent="0.25">
      <c r="B35" s="480" t="s">
        <v>431</v>
      </c>
      <c r="C35" s="175"/>
      <c r="D35" s="175"/>
      <c r="E35" s="175"/>
      <c r="F35" s="118"/>
      <c r="G35" s="509"/>
      <c r="H35" s="177">
        <v>0</v>
      </c>
      <c r="I35" s="206"/>
      <c r="J35" s="175"/>
      <c r="K35" s="310"/>
      <c r="L35" s="310"/>
      <c r="M35" s="310"/>
      <c r="N35" s="310"/>
      <c r="O35" s="175"/>
      <c r="P35" s="118"/>
      <c r="Q35" s="310"/>
      <c r="R35" s="579">
        <v>107</v>
      </c>
      <c r="S35" s="177">
        <f t="shared" si="7"/>
        <v>0</v>
      </c>
      <c r="T35" s="206"/>
      <c r="U35" s="175"/>
      <c r="V35" s="175"/>
      <c r="W35" s="310"/>
      <c r="X35" s="310"/>
      <c r="Y35" s="310"/>
      <c r="Z35" s="310"/>
      <c r="AA35" s="310"/>
      <c r="AB35" s="175"/>
    </row>
    <row r="36" spans="2:29" ht="15" customHeight="1" x14ac:dyDescent="0.25">
      <c r="B36" s="480" t="s">
        <v>432</v>
      </c>
      <c r="C36" s="175"/>
      <c r="D36" s="175"/>
      <c r="E36" s="175"/>
      <c r="G36" s="509"/>
      <c r="H36" s="177">
        <v>0</v>
      </c>
      <c r="I36" s="206"/>
      <c r="J36" s="175"/>
      <c r="K36" s="310"/>
      <c r="L36" s="310"/>
      <c r="M36" s="310"/>
      <c r="N36" s="310"/>
      <c r="O36" s="175"/>
      <c r="Q36" s="310"/>
      <c r="R36" s="579">
        <v>277</v>
      </c>
      <c r="S36" s="177">
        <f t="shared" si="7"/>
        <v>0</v>
      </c>
      <c r="T36" s="206"/>
      <c r="U36" s="175"/>
      <c r="V36" s="175"/>
      <c r="W36" s="310"/>
      <c r="X36" s="310"/>
      <c r="Y36" s="310"/>
      <c r="Z36" s="310"/>
      <c r="AA36" s="310"/>
      <c r="AB36" s="175"/>
    </row>
    <row r="37" spans="2:29" ht="15" customHeight="1" x14ac:dyDescent="0.25">
      <c r="B37" s="480" t="s">
        <v>433</v>
      </c>
      <c r="C37" s="175"/>
      <c r="D37" s="175"/>
      <c r="E37" s="175"/>
      <c r="F37" s="118"/>
      <c r="G37" s="509"/>
      <c r="H37" s="177">
        <v>0</v>
      </c>
      <c r="I37" s="206"/>
      <c r="J37" s="175"/>
      <c r="K37" s="310"/>
      <c r="L37" s="310"/>
      <c r="M37" s="310"/>
      <c r="N37" s="310"/>
      <c r="O37" s="175"/>
      <c r="P37" s="118"/>
      <c r="Q37" s="310"/>
      <c r="R37" s="579">
        <v>277</v>
      </c>
      <c r="S37" s="177">
        <f t="shared" si="7"/>
        <v>0</v>
      </c>
      <c r="T37" s="206"/>
      <c r="U37" s="175"/>
      <c r="V37" s="175"/>
      <c r="W37" s="310"/>
      <c r="X37" s="310"/>
      <c r="Y37" s="310"/>
      <c r="Z37" s="310"/>
      <c r="AA37" s="310"/>
      <c r="AB37" s="175"/>
    </row>
    <row r="38" spans="2:29" ht="15" customHeight="1" x14ac:dyDescent="0.25">
      <c r="B38" s="480" t="s">
        <v>434</v>
      </c>
      <c r="C38" s="175"/>
      <c r="D38" s="175"/>
      <c r="E38" s="175"/>
      <c r="F38" s="118"/>
      <c r="G38" s="509"/>
      <c r="H38" s="177">
        <v>0</v>
      </c>
      <c r="I38" s="206"/>
      <c r="J38" s="175"/>
      <c r="K38" s="310"/>
      <c r="L38" s="310"/>
      <c r="M38" s="310"/>
      <c r="N38" s="310"/>
      <c r="O38" s="175"/>
      <c r="P38" s="118"/>
      <c r="Q38" s="310"/>
      <c r="R38" s="579">
        <v>277</v>
      </c>
      <c r="S38" s="177">
        <f t="shared" si="7"/>
        <v>0</v>
      </c>
      <c r="T38" s="206"/>
      <c r="U38" s="175"/>
      <c r="V38" s="175"/>
      <c r="W38" s="310"/>
      <c r="X38" s="310"/>
      <c r="Y38" s="310"/>
      <c r="Z38" s="310"/>
      <c r="AA38" s="310"/>
      <c r="AB38" s="175"/>
    </row>
    <row r="39" spans="2:29" ht="15" customHeight="1" x14ac:dyDescent="0.25">
      <c r="B39" s="480" t="s">
        <v>435</v>
      </c>
      <c r="C39" s="175"/>
      <c r="D39" s="175"/>
      <c r="E39" s="175"/>
      <c r="G39" s="509"/>
      <c r="H39" s="177">
        <v>0</v>
      </c>
      <c r="I39" s="206"/>
      <c r="J39" s="175"/>
      <c r="K39" s="310"/>
      <c r="L39" s="310"/>
      <c r="M39" s="310"/>
      <c r="N39" s="310"/>
      <c r="O39" s="175"/>
      <c r="Q39" s="310"/>
      <c r="R39" s="579">
        <v>277</v>
      </c>
      <c r="S39" s="177">
        <f t="shared" si="7"/>
        <v>0</v>
      </c>
      <c r="T39" s="206"/>
      <c r="U39" s="175"/>
      <c r="V39" s="175"/>
      <c r="W39" s="310"/>
      <c r="X39" s="310"/>
      <c r="Y39" s="310"/>
      <c r="Z39" s="310"/>
      <c r="AA39" s="310"/>
      <c r="AB39" s="175"/>
    </row>
    <row r="40" spans="2:29" ht="15" customHeight="1" thickBot="1" x14ac:dyDescent="0.3">
      <c r="B40" s="481" t="s">
        <v>436</v>
      </c>
      <c r="C40" s="175"/>
      <c r="D40" s="175"/>
      <c r="E40" s="175"/>
      <c r="F40" s="118"/>
      <c r="G40" s="509"/>
      <c r="H40" s="178">
        <v>0</v>
      </c>
      <c r="I40" s="206"/>
      <c r="J40" s="175"/>
      <c r="K40" s="310"/>
      <c r="L40" s="310"/>
      <c r="M40" s="310"/>
      <c r="N40" s="310"/>
      <c r="O40" s="175"/>
      <c r="P40" s="118"/>
      <c r="Q40" s="310"/>
      <c r="R40" s="579">
        <v>277</v>
      </c>
      <c r="S40" s="178">
        <f t="shared" si="7"/>
        <v>0</v>
      </c>
      <c r="T40" s="206"/>
      <c r="U40" s="175"/>
      <c r="V40" s="175"/>
      <c r="W40" s="310"/>
      <c r="X40" s="310"/>
      <c r="Y40" s="310"/>
      <c r="Z40" s="310"/>
      <c r="AA40" s="310"/>
      <c r="AB40" s="175"/>
    </row>
    <row r="41" spans="2:29" s="2" customFormat="1" ht="15" hidden="1" customHeight="1" x14ac:dyDescent="0.25">
      <c r="B41" s="260" t="s">
        <v>765</v>
      </c>
      <c r="C41" s="179">
        <v>0</v>
      </c>
      <c r="D41" s="179">
        <v>0</v>
      </c>
      <c r="E41" s="179">
        <v>0</v>
      </c>
      <c r="F41" s="168"/>
      <c r="G41" s="179">
        <v>0</v>
      </c>
      <c r="H41" s="211">
        <v>0</v>
      </c>
      <c r="I41" s="179">
        <v>0</v>
      </c>
      <c r="J41" s="179">
        <v>0</v>
      </c>
      <c r="K41" s="179">
        <v>0</v>
      </c>
      <c r="L41" s="179">
        <v>0</v>
      </c>
      <c r="M41" s="179">
        <v>0</v>
      </c>
      <c r="N41" s="179">
        <v>0</v>
      </c>
      <c r="O41" s="179">
        <v>0</v>
      </c>
      <c r="P41" s="168"/>
      <c r="Q41" s="179">
        <v>0</v>
      </c>
      <c r="R41" s="179"/>
      <c r="S41" s="211">
        <f t="shared" si="7"/>
        <v>0</v>
      </c>
      <c r="T41" s="179">
        <f>SUM(T33:T40)</f>
        <v>0</v>
      </c>
      <c r="U41" s="179">
        <f>SUM(U33:U40)</f>
        <v>0</v>
      </c>
      <c r="V41" s="179">
        <f>SUM(V33:V40)</f>
        <v>0</v>
      </c>
      <c r="W41" s="179">
        <f>SUM(W33:W40)</f>
        <v>0</v>
      </c>
      <c r="X41" s="179">
        <f t="shared" ref="X41:Z41" si="8">SUM(X33:X40)</f>
        <v>0</v>
      </c>
      <c r="Y41" s="179">
        <f t="shared" si="8"/>
        <v>0</v>
      </c>
      <c r="Z41" s="179">
        <f t="shared" si="8"/>
        <v>0</v>
      </c>
      <c r="AA41" s="179">
        <f>SUM(AA33:AA40)</f>
        <v>0</v>
      </c>
      <c r="AB41" s="179">
        <f>SUM(AB33:AB40)</f>
        <v>0</v>
      </c>
    </row>
    <row r="42" spans="2:29" ht="15" hidden="1" customHeight="1" x14ac:dyDescent="0.25">
      <c r="B42" s="136" t="s">
        <v>467</v>
      </c>
      <c r="C42" s="175"/>
      <c r="D42" s="175"/>
      <c r="E42" s="175"/>
      <c r="F42" s="118"/>
      <c r="G42" s="310"/>
      <c r="H42" s="176">
        <v>0</v>
      </c>
      <c r="I42" s="206"/>
      <c r="J42" s="175"/>
      <c r="K42" s="310"/>
      <c r="L42" s="310"/>
      <c r="M42" s="310"/>
      <c r="N42" s="310"/>
      <c r="O42" s="175"/>
      <c r="P42" s="118"/>
      <c r="Q42" s="310"/>
      <c r="R42" s="310"/>
      <c r="S42" s="176">
        <f t="shared" si="7"/>
        <v>0</v>
      </c>
      <c r="T42" s="206"/>
      <c r="U42" s="175"/>
      <c r="V42" s="175"/>
      <c r="W42" s="310"/>
      <c r="X42" s="310"/>
      <c r="Y42" s="310"/>
      <c r="Z42" s="310"/>
      <c r="AA42" s="310"/>
      <c r="AB42" s="175"/>
    </row>
    <row r="43" spans="2:29" ht="15" hidden="1" customHeight="1" x14ac:dyDescent="0.25">
      <c r="B43" s="136" t="s">
        <v>198</v>
      </c>
      <c r="C43" s="175"/>
      <c r="D43" s="175"/>
      <c r="E43" s="175"/>
      <c r="F43" s="118"/>
      <c r="G43" s="310"/>
      <c r="H43" s="177">
        <v>0</v>
      </c>
      <c r="I43" s="206"/>
      <c r="J43" s="175"/>
      <c r="K43" s="310"/>
      <c r="L43" s="310"/>
      <c r="M43" s="310"/>
      <c r="N43" s="310"/>
      <c r="O43" s="175"/>
      <c r="P43" s="118"/>
      <c r="Q43" s="310"/>
      <c r="R43" s="310"/>
      <c r="S43" s="177">
        <f t="shared" si="7"/>
        <v>0</v>
      </c>
      <c r="T43" s="206"/>
      <c r="U43" s="175"/>
      <c r="V43" s="175"/>
      <c r="W43" s="310"/>
      <c r="X43" s="310"/>
      <c r="Y43" s="310"/>
      <c r="Z43" s="310"/>
      <c r="AA43" s="310"/>
      <c r="AB43" s="175"/>
    </row>
    <row r="44" spans="2:29" ht="15" hidden="1" customHeight="1" x14ac:dyDescent="0.25">
      <c r="B44" s="136" t="s">
        <v>199</v>
      </c>
      <c r="C44" s="175"/>
      <c r="D44" s="175"/>
      <c r="E44" s="175"/>
      <c r="F44" s="118"/>
      <c r="G44" s="310"/>
      <c r="H44" s="177">
        <v>0</v>
      </c>
      <c r="I44" s="206"/>
      <c r="J44" s="175"/>
      <c r="K44" s="310"/>
      <c r="L44" s="310"/>
      <c r="M44" s="310"/>
      <c r="N44" s="310"/>
      <c r="O44" s="175"/>
      <c r="P44" s="118"/>
      <c r="Q44" s="310"/>
      <c r="R44" s="310"/>
      <c r="S44" s="177">
        <f t="shared" si="7"/>
        <v>0</v>
      </c>
      <c r="T44" s="206"/>
      <c r="U44" s="175"/>
      <c r="V44" s="175"/>
      <c r="W44" s="310"/>
      <c r="X44" s="310"/>
      <c r="Y44" s="310"/>
      <c r="Z44" s="310"/>
      <c r="AA44" s="310"/>
      <c r="AB44" s="175"/>
    </row>
    <row r="45" spans="2:29" ht="15" hidden="1" customHeight="1" x14ac:dyDescent="0.25">
      <c r="B45" s="136" t="s">
        <v>200</v>
      </c>
      <c r="C45" s="175"/>
      <c r="D45" s="175"/>
      <c r="E45" s="175"/>
      <c r="F45" s="118"/>
      <c r="G45" s="310"/>
      <c r="H45" s="177">
        <v>0</v>
      </c>
      <c r="I45" s="206"/>
      <c r="J45" s="175"/>
      <c r="K45" s="310"/>
      <c r="L45" s="310"/>
      <c r="M45" s="310"/>
      <c r="N45" s="310"/>
      <c r="O45" s="175"/>
      <c r="P45" s="118"/>
      <c r="Q45" s="310"/>
      <c r="R45" s="310"/>
      <c r="S45" s="177">
        <f t="shared" si="7"/>
        <v>0</v>
      </c>
      <c r="T45" s="206"/>
      <c r="U45" s="175"/>
      <c r="V45" s="175"/>
      <c r="W45" s="310"/>
      <c r="X45" s="310"/>
      <c r="Y45" s="310"/>
      <c r="Z45" s="310"/>
      <c r="AA45" s="310"/>
      <c r="AB45" s="175"/>
    </row>
    <row r="46" spans="2:29" ht="15" hidden="1" customHeight="1" x14ac:dyDescent="0.25">
      <c r="B46" s="136" t="s">
        <v>464</v>
      </c>
      <c r="C46" s="175"/>
      <c r="D46" s="175"/>
      <c r="E46" s="175"/>
      <c r="F46" s="118"/>
      <c r="G46" s="310"/>
      <c r="H46" s="177">
        <v>0</v>
      </c>
      <c r="I46" s="206"/>
      <c r="J46" s="175"/>
      <c r="K46" s="310"/>
      <c r="L46" s="310"/>
      <c r="M46" s="310"/>
      <c r="N46" s="310"/>
      <c r="O46" s="175"/>
      <c r="P46" s="118"/>
      <c r="Q46" s="310"/>
      <c r="R46" s="310"/>
      <c r="S46" s="177">
        <f t="shared" si="7"/>
        <v>0</v>
      </c>
      <c r="T46" s="206"/>
      <c r="U46" s="175"/>
      <c r="V46" s="175"/>
      <c r="W46" s="310"/>
      <c r="X46" s="310"/>
      <c r="Y46" s="310"/>
      <c r="Z46" s="310"/>
      <c r="AA46" s="310"/>
      <c r="AB46" s="175"/>
    </row>
    <row r="47" spans="2:29" ht="15" hidden="1" customHeight="1" x14ac:dyDescent="0.25">
      <c r="B47" s="136" t="s">
        <v>468</v>
      </c>
      <c r="C47" s="175"/>
      <c r="D47" s="175"/>
      <c r="E47" s="175"/>
      <c r="F47" s="118"/>
      <c r="G47" s="310"/>
      <c r="H47" s="177">
        <v>0</v>
      </c>
      <c r="I47" s="206"/>
      <c r="J47" s="175"/>
      <c r="K47" s="310"/>
      <c r="L47" s="310"/>
      <c r="M47" s="310"/>
      <c r="N47" s="310"/>
      <c r="O47" s="175"/>
      <c r="P47" s="118"/>
      <c r="Q47" s="310"/>
      <c r="R47" s="310"/>
      <c r="S47" s="177">
        <f t="shared" si="7"/>
        <v>0</v>
      </c>
      <c r="T47" s="206"/>
      <c r="U47" s="175"/>
      <c r="V47" s="175"/>
      <c r="W47" s="310"/>
      <c r="X47" s="310"/>
      <c r="Y47" s="310"/>
      <c r="Z47" s="310"/>
      <c r="AA47" s="310"/>
      <c r="AB47" s="175"/>
    </row>
    <row r="48" spans="2:29" ht="15" hidden="1" customHeight="1" x14ac:dyDescent="0.25">
      <c r="B48" s="136" t="s">
        <v>449</v>
      </c>
      <c r="C48" s="175"/>
      <c r="D48" s="175"/>
      <c r="E48" s="175"/>
      <c r="F48" s="118"/>
      <c r="G48" s="310"/>
      <c r="H48" s="177">
        <v>0</v>
      </c>
      <c r="I48" s="206"/>
      <c r="J48" s="175"/>
      <c r="K48" s="310"/>
      <c r="L48" s="310"/>
      <c r="M48" s="310"/>
      <c r="N48" s="310"/>
      <c r="O48" s="175"/>
      <c r="P48" s="118"/>
      <c r="Q48" s="310"/>
      <c r="R48" s="310"/>
      <c r="S48" s="177">
        <f t="shared" si="7"/>
        <v>0</v>
      </c>
      <c r="T48" s="206"/>
      <c r="U48" s="175"/>
      <c r="V48" s="175"/>
      <c r="W48" s="310"/>
      <c r="X48" s="310"/>
      <c r="Y48" s="310"/>
      <c r="Z48" s="310"/>
      <c r="AA48" s="310"/>
      <c r="AB48" s="175"/>
    </row>
    <row r="49" spans="2:29" ht="15" hidden="1" customHeight="1" x14ac:dyDescent="0.25">
      <c r="B49" s="136" t="s">
        <v>450</v>
      </c>
      <c r="C49" s="175"/>
      <c r="D49" s="175"/>
      <c r="E49" s="175"/>
      <c r="F49" s="118"/>
      <c r="G49" s="310"/>
      <c r="H49" s="177">
        <v>0</v>
      </c>
      <c r="I49" s="206"/>
      <c r="J49" s="175"/>
      <c r="K49" s="310"/>
      <c r="L49" s="310"/>
      <c r="M49" s="310"/>
      <c r="N49" s="310"/>
      <c r="O49" s="175"/>
      <c r="P49" s="118"/>
      <c r="Q49" s="310"/>
      <c r="R49" s="310"/>
      <c r="S49" s="177">
        <f t="shared" si="7"/>
        <v>0</v>
      </c>
      <c r="T49" s="206"/>
      <c r="U49" s="175"/>
      <c r="V49" s="175"/>
      <c r="W49" s="310"/>
      <c r="X49" s="310"/>
      <c r="Y49" s="310"/>
      <c r="Z49" s="310"/>
      <c r="AA49" s="310"/>
      <c r="AB49" s="175"/>
    </row>
    <row r="50" spans="2:29" ht="15" hidden="1" customHeight="1" x14ac:dyDescent="0.25">
      <c r="B50" s="136" t="s">
        <v>451</v>
      </c>
      <c r="C50" s="175"/>
      <c r="D50" s="175"/>
      <c r="E50" s="175"/>
      <c r="F50" s="118"/>
      <c r="G50" s="310"/>
      <c r="H50" s="177">
        <v>0</v>
      </c>
      <c r="I50" s="206"/>
      <c r="J50" s="175"/>
      <c r="K50" s="310"/>
      <c r="L50" s="310"/>
      <c r="M50" s="310"/>
      <c r="N50" s="310"/>
      <c r="O50" s="175"/>
      <c r="P50" s="118"/>
      <c r="Q50" s="310"/>
      <c r="R50" s="310"/>
      <c r="S50" s="177">
        <f>E50</f>
        <v>0</v>
      </c>
      <c r="T50" s="206"/>
      <c r="U50" s="175"/>
      <c r="V50" s="175"/>
      <c r="W50" s="310"/>
      <c r="X50" s="310"/>
      <c r="Y50" s="310"/>
      <c r="Z50" s="310"/>
      <c r="AA50" s="310"/>
      <c r="AB50" s="175"/>
    </row>
    <row r="51" spans="2:29" ht="15" hidden="1" customHeight="1" x14ac:dyDescent="0.25">
      <c r="B51" s="136" t="s">
        <v>452</v>
      </c>
      <c r="C51" s="175"/>
      <c r="D51" s="175"/>
      <c r="E51" s="175"/>
      <c r="F51" s="118"/>
      <c r="G51" s="310"/>
      <c r="H51" s="177">
        <v>0</v>
      </c>
      <c r="I51" s="206"/>
      <c r="J51" s="175"/>
      <c r="K51" s="310"/>
      <c r="L51" s="310"/>
      <c r="M51" s="310"/>
      <c r="N51" s="310"/>
      <c r="O51" s="175"/>
      <c r="P51" s="118"/>
      <c r="Q51" s="310"/>
      <c r="R51" s="310"/>
      <c r="S51" s="177">
        <f>E51</f>
        <v>0</v>
      </c>
      <c r="T51" s="206"/>
      <c r="U51" s="175"/>
      <c r="V51" s="175"/>
      <c r="W51" s="310"/>
      <c r="X51" s="310"/>
      <c r="Y51" s="310"/>
      <c r="Z51" s="310"/>
      <c r="AA51" s="310"/>
      <c r="AB51" s="175"/>
    </row>
    <row r="52" spans="2:29" ht="15" hidden="1" customHeight="1" x14ac:dyDescent="0.25">
      <c r="B52" s="136" t="s">
        <v>469</v>
      </c>
      <c r="C52" s="175"/>
      <c r="D52" s="175"/>
      <c r="E52" s="175"/>
      <c r="F52" s="118"/>
      <c r="G52" s="310"/>
      <c r="H52" s="177">
        <v>0</v>
      </c>
      <c r="I52" s="206"/>
      <c r="J52" s="175"/>
      <c r="K52" s="310"/>
      <c r="L52" s="310"/>
      <c r="M52" s="310"/>
      <c r="N52" s="310"/>
      <c r="O52" s="175"/>
      <c r="P52" s="118"/>
      <c r="Q52" s="310"/>
      <c r="R52" s="310"/>
      <c r="S52" s="177">
        <f>E52</f>
        <v>0</v>
      </c>
      <c r="T52" s="206"/>
      <c r="U52" s="175"/>
      <c r="V52" s="175"/>
      <c r="W52" s="310"/>
      <c r="X52" s="310"/>
      <c r="Y52" s="310"/>
      <c r="Z52" s="310"/>
      <c r="AA52" s="310"/>
      <c r="AB52" s="175"/>
    </row>
    <row r="53" spans="2:29" ht="15" hidden="1" customHeight="1" x14ac:dyDescent="0.25">
      <c r="B53" s="136" t="s">
        <v>465</v>
      </c>
      <c r="C53" s="175"/>
      <c r="D53" s="175"/>
      <c r="E53" s="175"/>
      <c r="F53" s="118"/>
      <c r="G53" s="310"/>
      <c r="H53" s="177">
        <v>0</v>
      </c>
      <c r="I53" s="206"/>
      <c r="J53" s="175"/>
      <c r="K53" s="310"/>
      <c r="L53" s="310"/>
      <c r="M53" s="310"/>
      <c r="N53" s="310"/>
      <c r="O53" s="175"/>
      <c r="P53" s="118"/>
      <c r="Q53" s="310"/>
      <c r="R53" s="310"/>
      <c r="S53" s="177">
        <f>E53</f>
        <v>0</v>
      </c>
      <c r="T53" s="206"/>
      <c r="U53" s="175"/>
      <c r="V53" s="175"/>
      <c r="W53" s="310"/>
      <c r="X53" s="310"/>
      <c r="Y53" s="310"/>
      <c r="Z53" s="310"/>
      <c r="AA53" s="310"/>
      <c r="AB53" s="175"/>
    </row>
    <row r="54" spans="2:29" ht="15" hidden="1" customHeight="1" x14ac:dyDescent="0.25">
      <c r="B54" s="136" t="s">
        <v>466</v>
      </c>
      <c r="C54" s="175"/>
      <c r="D54" s="175"/>
      <c r="E54" s="175"/>
      <c r="F54" s="118"/>
      <c r="G54" s="210"/>
      <c r="H54" s="178">
        <v>0</v>
      </c>
      <c r="I54" s="209"/>
      <c r="J54" s="210"/>
      <c r="K54" s="210"/>
      <c r="L54" s="210"/>
      <c r="M54" s="210"/>
      <c r="N54" s="210"/>
      <c r="O54" s="210"/>
      <c r="P54" s="118"/>
      <c r="Q54" s="310"/>
      <c r="R54" s="210"/>
      <c r="S54" s="178">
        <f t="shared" si="7"/>
        <v>0</v>
      </c>
      <c r="T54" s="206"/>
      <c r="U54" s="175"/>
      <c r="V54" s="175"/>
      <c r="W54" s="310"/>
      <c r="X54" s="310"/>
      <c r="Y54" s="310"/>
      <c r="Z54" s="310"/>
      <c r="AA54" s="310"/>
      <c r="AB54" s="175"/>
    </row>
    <row r="55" spans="2:29" s="2" customFormat="1" ht="15.75" hidden="1" customHeight="1" thickBot="1" x14ac:dyDescent="0.3">
      <c r="B55" s="262" t="s">
        <v>765</v>
      </c>
      <c r="C55" s="179">
        <v>0</v>
      </c>
      <c r="D55" s="179">
        <v>0</v>
      </c>
      <c r="E55" s="179">
        <v>0</v>
      </c>
      <c r="G55" s="179">
        <v>0</v>
      </c>
      <c r="H55" s="212">
        <v>0</v>
      </c>
      <c r="I55" s="179">
        <v>0</v>
      </c>
      <c r="J55" s="179">
        <v>0</v>
      </c>
      <c r="K55" s="179">
        <v>0</v>
      </c>
      <c r="L55" s="179">
        <v>0</v>
      </c>
      <c r="M55" s="179">
        <v>0</v>
      </c>
      <c r="N55" s="179">
        <v>0</v>
      </c>
      <c r="O55" s="179">
        <v>0</v>
      </c>
      <c r="Q55" s="179">
        <v>0</v>
      </c>
      <c r="R55" s="179"/>
      <c r="S55" s="212">
        <f t="shared" ref="S55:AB55" si="9">SUM(S42:S54)</f>
        <v>0</v>
      </c>
      <c r="T55" s="179">
        <f t="shared" si="9"/>
        <v>0</v>
      </c>
      <c r="U55" s="179">
        <f t="shared" si="9"/>
        <v>0</v>
      </c>
      <c r="V55" s="179">
        <f t="shared" si="9"/>
        <v>0</v>
      </c>
      <c r="W55" s="179">
        <f t="shared" ref="W55:AA55" si="10">SUM(W42:W54)</f>
        <v>0</v>
      </c>
      <c r="X55" s="179">
        <f t="shared" ref="X55:Z55" si="11">SUM(X42:X54)</f>
        <v>0</v>
      </c>
      <c r="Y55" s="179">
        <f t="shared" ref="Y55" si="12">SUM(Y42:Y54)</f>
        <v>0</v>
      </c>
      <c r="Z55" s="179">
        <f t="shared" si="11"/>
        <v>0</v>
      </c>
      <c r="AA55" s="179">
        <f t="shared" si="10"/>
        <v>0</v>
      </c>
      <c r="AB55" s="179">
        <f t="shared" si="9"/>
        <v>0</v>
      </c>
    </row>
    <row r="57" spans="2:29" s="333" customFormat="1" ht="15.75" customHeight="1" thickBot="1" x14ac:dyDescent="0.3">
      <c r="B57" s="1" t="s">
        <v>594</v>
      </c>
      <c r="AC57" s="6"/>
    </row>
    <row r="58" spans="2:29" s="339" customFormat="1" ht="15" customHeight="1" x14ac:dyDescent="0.25">
      <c r="B58" s="479" t="s">
        <v>429</v>
      </c>
      <c r="C58" s="310"/>
      <c r="D58" s="310"/>
      <c r="E58" s="310"/>
      <c r="F58" s="321"/>
      <c r="G58" s="509"/>
      <c r="H58" s="176">
        <v>0</v>
      </c>
      <c r="I58" s="206"/>
      <c r="J58" s="310"/>
      <c r="K58" s="310"/>
      <c r="L58" s="310"/>
      <c r="M58" s="310"/>
      <c r="N58" s="310"/>
      <c r="O58" s="310"/>
      <c r="P58" s="321"/>
      <c r="Q58" s="310"/>
      <c r="R58" s="579">
        <v>3</v>
      </c>
      <c r="S58" s="176">
        <f t="shared" ref="S58:S74" si="13">E58</f>
        <v>0</v>
      </c>
      <c r="T58" s="206"/>
      <c r="U58" s="310"/>
      <c r="V58" s="310"/>
      <c r="W58" s="310"/>
      <c r="X58" s="310"/>
      <c r="Y58" s="310"/>
      <c r="Z58" s="310"/>
      <c r="AA58" s="310"/>
      <c r="AB58" s="310"/>
      <c r="AC58" s="7"/>
    </row>
    <row r="59" spans="2:29" s="333" customFormat="1" ht="15" customHeight="1" x14ac:dyDescent="0.25">
      <c r="B59" s="480" t="s">
        <v>430</v>
      </c>
      <c r="C59" s="310"/>
      <c r="D59" s="310"/>
      <c r="E59" s="310"/>
      <c r="F59" s="118"/>
      <c r="G59" s="509"/>
      <c r="H59" s="177">
        <v>0</v>
      </c>
      <c r="I59" s="206"/>
      <c r="J59" s="310"/>
      <c r="K59" s="310"/>
      <c r="L59" s="310"/>
      <c r="M59" s="310"/>
      <c r="N59" s="310"/>
      <c r="O59" s="310"/>
      <c r="P59" s="118"/>
      <c r="Q59" s="310"/>
      <c r="R59" s="579">
        <v>23</v>
      </c>
      <c r="S59" s="177">
        <f t="shared" si="13"/>
        <v>0</v>
      </c>
      <c r="T59" s="206"/>
      <c r="U59" s="310"/>
      <c r="V59" s="310"/>
      <c r="W59" s="310"/>
      <c r="X59" s="310"/>
      <c r="Y59" s="310"/>
      <c r="Z59" s="310"/>
      <c r="AA59" s="310"/>
      <c r="AB59" s="310"/>
      <c r="AC59" s="6"/>
    </row>
    <row r="60" spans="2:29" s="333" customFormat="1" ht="15" customHeight="1" x14ac:dyDescent="0.25">
      <c r="B60" s="480" t="s">
        <v>431</v>
      </c>
      <c r="C60" s="310"/>
      <c r="D60" s="310"/>
      <c r="E60" s="310"/>
      <c r="F60" s="118"/>
      <c r="G60" s="509"/>
      <c r="H60" s="177">
        <v>0</v>
      </c>
      <c r="I60" s="206"/>
      <c r="J60" s="310"/>
      <c r="K60" s="310"/>
      <c r="L60" s="310"/>
      <c r="M60" s="310"/>
      <c r="N60" s="310"/>
      <c r="O60" s="310"/>
      <c r="P60" s="118"/>
      <c r="Q60" s="310"/>
      <c r="R60" s="579">
        <v>107</v>
      </c>
      <c r="S60" s="177">
        <f t="shared" si="13"/>
        <v>0</v>
      </c>
      <c r="T60" s="206"/>
      <c r="U60" s="310"/>
      <c r="V60" s="310"/>
      <c r="W60" s="310"/>
      <c r="X60" s="310"/>
      <c r="Y60" s="310"/>
      <c r="Z60" s="310"/>
      <c r="AA60" s="310"/>
      <c r="AB60" s="310"/>
      <c r="AC60" s="6"/>
    </row>
    <row r="61" spans="2:29" s="333" customFormat="1" ht="15" customHeight="1" x14ac:dyDescent="0.25">
      <c r="B61" s="480" t="s">
        <v>432</v>
      </c>
      <c r="C61" s="310"/>
      <c r="D61" s="310"/>
      <c r="E61" s="310"/>
      <c r="G61" s="509"/>
      <c r="H61" s="177">
        <v>0</v>
      </c>
      <c r="I61" s="206"/>
      <c r="J61" s="310"/>
      <c r="K61" s="310"/>
      <c r="L61" s="310"/>
      <c r="M61" s="310"/>
      <c r="N61" s="310"/>
      <c r="O61" s="310"/>
      <c r="Q61" s="310"/>
      <c r="R61" s="579">
        <v>277</v>
      </c>
      <c r="S61" s="177">
        <f t="shared" si="13"/>
        <v>0</v>
      </c>
      <c r="T61" s="206"/>
      <c r="U61" s="310"/>
      <c r="V61" s="310"/>
      <c r="W61" s="310"/>
      <c r="X61" s="310"/>
      <c r="Y61" s="310"/>
      <c r="Z61" s="310"/>
      <c r="AA61" s="310"/>
      <c r="AB61" s="310"/>
      <c r="AC61" s="6"/>
    </row>
    <row r="62" spans="2:29" s="333" customFormat="1" ht="15" customHeight="1" x14ac:dyDescent="0.25">
      <c r="B62" s="480" t="s">
        <v>433</v>
      </c>
      <c r="C62" s="310"/>
      <c r="D62" s="310"/>
      <c r="E62" s="310"/>
      <c r="F62" s="118"/>
      <c r="G62" s="509"/>
      <c r="H62" s="177">
        <v>0</v>
      </c>
      <c r="I62" s="206"/>
      <c r="J62" s="310"/>
      <c r="K62" s="310"/>
      <c r="L62" s="310"/>
      <c r="M62" s="310"/>
      <c r="N62" s="310"/>
      <c r="O62" s="310"/>
      <c r="P62" s="118"/>
      <c r="Q62" s="310"/>
      <c r="R62" s="579">
        <v>277</v>
      </c>
      <c r="S62" s="177">
        <f t="shared" si="13"/>
        <v>0</v>
      </c>
      <c r="T62" s="206"/>
      <c r="U62" s="310"/>
      <c r="V62" s="310"/>
      <c r="W62" s="310"/>
      <c r="X62" s="310"/>
      <c r="Y62" s="310"/>
      <c r="Z62" s="310"/>
      <c r="AA62" s="310"/>
      <c r="AB62" s="310"/>
      <c r="AC62" s="6"/>
    </row>
    <row r="63" spans="2:29" s="333" customFormat="1" ht="15" customHeight="1" x14ac:dyDescent="0.25">
      <c r="B63" s="480" t="s">
        <v>434</v>
      </c>
      <c r="C63" s="310"/>
      <c r="D63" s="310"/>
      <c r="E63" s="310"/>
      <c r="F63" s="118"/>
      <c r="G63" s="509"/>
      <c r="H63" s="177">
        <v>0</v>
      </c>
      <c r="I63" s="206"/>
      <c r="J63" s="310"/>
      <c r="K63" s="310"/>
      <c r="L63" s="310"/>
      <c r="M63" s="310"/>
      <c r="N63" s="310"/>
      <c r="O63" s="310"/>
      <c r="P63" s="118"/>
      <c r="Q63" s="310"/>
      <c r="R63" s="579">
        <v>277</v>
      </c>
      <c r="S63" s="177">
        <f t="shared" si="13"/>
        <v>0</v>
      </c>
      <c r="T63" s="206"/>
      <c r="U63" s="310"/>
      <c r="V63" s="310"/>
      <c r="W63" s="310"/>
      <c r="X63" s="310"/>
      <c r="Y63" s="310"/>
      <c r="Z63" s="310"/>
      <c r="AA63" s="310"/>
      <c r="AB63" s="310"/>
      <c r="AC63" s="6"/>
    </row>
    <row r="64" spans="2:29" s="333" customFormat="1" ht="15" customHeight="1" x14ac:dyDescent="0.25">
      <c r="B64" s="480" t="s">
        <v>435</v>
      </c>
      <c r="C64" s="310"/>
      <c r="D64" s="310"/>
      <c r="E64" s="310"/>
      <c r="G64" s="509"/>
      <c r="H64" s="485">
        <v>0</v>
      </c>
      <c r="I64" s="206"/>
      <c r="J64" s="310"/>
      <c r="K64" s="310"/>
      <c r="L64" s="310"/>
      <c r="M64" s="310"/>
      <c r="N64" s="310"/>
      <c r="O64" s="310"/>
      <c r="P64" s="486"/>
      <c r="Q64" s="310"/>
      <c r="R64" s="579">
        <v>277</v>
      </c>
      <c r="S64" s="177">
        <f t="shared" si="13"/>
        <v>0</v>
      </c>
      <c r="T64" s="206"/>
      <c r="U64" s="310"/>
      <c r="V64" s="310"/>
      <c r="W64" s="310"/>
      <c r="X64" s="310"/>
      <c r="Y64" s="310"/>
      <c r="Z64" s="310"/>
      <c r="AA64" s="310"/>
      <c r="AB64" s="310"/>
      <c r="AC64" s="6"/>
    </row>
    <row r="65" spans="2:29" s="333" customFormat="1" ht="15" customHeight="1" thickBot="1" x14ac:dyDescent="0.3">
      <c r="B65" s="481" t="s">
        <v>436</v>
      </c>
      <c r="C65" s="310"/>
      <c r="D65" s="310"/>
      <c r="E65" s="310"/>
      <c r="F65" s="118"/>
      <c r="G65" s="509"/>
      <c r="H65" s="178">
        <v>0</v>
      </c>
      <c r="I65" s="206"/>
      <c r="J65" s="310"/>
      <c r="K65" s="310"/>
      <c r="L65" s="310"/>
      <c r="M65" s="310"/>
      <c r="N65" s="310"/>
      <c r="O65" s="310"/>
      <c r="P65" s="118"/>
      <c r="Q65" s="310"/>
      <c r="R65" s="579">
        <v>277</v>
      </c>
      <c r="S65" s="178">
        <f t="shared" si="13"/>
        <v>0</v>
      </c>
      <c r="T65" s="206"/>
      <c r="U65" s="310"/>
      <c r="V65" s="310"/>
      <c r="W65" s="310"/>
      <c r="X65" s="310"/>
      <c r="Y65" s="310"/>
      <c r="Z65" s="310"/>
      <c r="AA65" s="310"/>
      <c r="AB65" s="310"/>
      <c r="AC65" s="6"/>
    </row>
    <row r="66" spans="2:29" s="313" customFormat="1" ht="15" hidden="1" customHeight="1" x14ac:dyDescent="0.25">
      <c r="B66" s="260" t="s">
        <v>766</v>
      </c>
      <c r="C66" s="179">
        <v>0</v>
      </c>
      <c r="D66" s="179">
        <v>0</v>
      </c>
      <c r="E66" s="179">
        <v>0</v>
      </c>
      <c r="F66" s="168"/>
      <c r="G66" s="179">
        <v>0</v>
      </c>
      <c r="H66" s="211">
        <v>0</v>
      </c>
      <c r="I66" s="179">
        <v>0</v>
      </c>
      <c r="J66" s="179">
        <v>0</v>
      </c>
      <c r="K66" s="179">
        <v>0</v>
      </c>
      <c r="L66" s="179">
        <v>0</v>
      </c>
      <c r="M66" s="179">
        <v>0</v>
      </c>
      <c r="N66" s="179">
        <v>0</v>
      </c>
      <c r="O66" s="179">
        <v>0</v>
      </c>
      <c r="P66" s="168"/>
      <c r="Q66" s="179">
        <v>0</v>
      </c>
      <c r="R66" s="179"/>
      <c r="S66" s="211">
        <f t="shared" si="13"/>
        <v>0</v>
      </c>
      <c r="T66" s="179">
        <f>SUM(T58:T65)</f>
        <v>0</v>
      </c>
      <c r="U66" s="179">
        <f>SUM(U58:U65)</f>
        <v>0</v>
      </c>
      <c r="V66" s="179">
        <f>SUM(V58:V65)</f>
        <v>0</v>
      </c>
      <c r="W66" s="179">
        <f>SUM(W58:W65)</f>
        <v>0</v>
      </c>
      <c r="X66" s="179">
        <f t="shared" ref="X66:Z66" si="14">SUM(X58:X65)</f>
        <v>0</v>
      </c>
      <c r="Y66" s="179">
        <f t="shared" si="14"/>
        <v>0</v>
      </c>
      <c r="Z66" s="179">
        <f t="shared" si="14"/>
        <v>0</v>
      </c>
      <c r="AA66" s="179">
        <f>SUM(AA58:AA65)</f>
        <v>0</v>
      </c>
      <c r="AB66" s="179">
        <f>SUM(AB58:AB65)</f>
        <v>0</v>
      </c>
    </row>
    <row r="67" spans="2:29" s="333" customFormat="1" ht="15" hidden="1" customHeight="1" x14ac:dyDescent="0.25">
      <c r="B67" s="136" t="s">
        <v>467</v>
      </c>
      <c r="C67" s="310"/>
      <c r="D67" s="310"/>
      <c r="E67" s="310"/>
      <c r="F67" s="118"/>
      <c r="G67" s="310"/>
      <c r="H67" s="176">
        <v>0</v>
      </c>
      <c r="I67" s="206"/>
      <c r="J67" s="310"/>
      <c r="K67" s="310"/>
      <c r="L67" s="310"/>
      <c r="M67" s="310"/>
      <c r="N67" s="310"/>
      <c r="O67" s="310"/>
      <c r="P67" s="118"/>
      <c r="Q67" s="310"/>
      <c r="R67" s="310"/>
      <c r="S67" s="176">
        <f t="shared" si="13"/>
        <v>0</v>
      </c>
      <c r="T67" s="206"/>
      <c r="U67" s="310"/>
      <c r="V67" s="310"/>
      <c r="W67" s="310"/>
      <c r="X67" s="310"/>
      <c r="Y67" s="310"/>
      <c r="Z67" s="310"/>
      <c r="AA67" s="310"/>
      <c r="AB67" s="310"/>
      <c r="AC67" s="6"/>
    </row>
    <row r="68" spans="2:29" s="333" customFormat="1" ht="15" hidden="1" customHeight="1" x14ac:dyDescent="0.25">
      <c r="B68" s="136" t="s">
        <v>198</v>
      </c>
      <c r="C68" s="310"/>
      <c r="D68" s="310"/>
      <c r="E68" s="310"/>
      <c r="F68" s="118"/>
      <c r="G68" s="310"/>
      <c r="H68" s="177">
        <v>0</v>
      </c>
      <c r="I68" s="206"/>
      <c r="J68" s="310"/>
      <c r="K68" s="310"/>
      <c r="L68" s="310"/>
      <c r="M68" s="310"/>
      <c r="N68" s="310"/>
      <c r="O68" s="310"/>
      <c r="P68" s="118"/>
      <c r="Q68" s="310"/>
      <c r="R68" s="310"/>
      <c r="S68" s="177">
        <f t="shared" si="13"/>
        <v>0</v>
      </c>
      <c r="T68" s="206"/>
      <c r="U68" s="310"/>
      <c r="V68" s="310"/>
      <c r="W68" s="310"/>
      <c r="X68" s="310"/>
      <c r="Y68" s="310"/>
      <c r="Z68" s="310"/>
      <c r="AA68" s="310"/>
      <c r="AB68" s="310"/>
      <c r="AC68" s="6"/>
    </row>
    <row r="69" spans="2:29" s="333" customFormat="1" ht="15" hidden="1" customHeight="1" x14ac:dyDescent="0.25">
      <c r="B69" s="136" t="s">
        <v>199</v>
      </c>
      <c r="C69" s="310"/>
      <c r="D69" s="310"/>
      <c r="E69" s="310"/>
      <c r="F69" s="118"/>
      <c r="G69" s="310"/>
      <c r="H69" s="177">
        <v>0</v>
      </c>
      <c r="I69" s="206"/>
      <c r="J69" s="310"/>
      <c r="K69" s="310"/>
      <c r="L69" s="310"/>
      <c r="M69" s="310"/>
      <c r="N69" s="310"/>
      <c r="O69" s="310"/>
      <c r="P69" s="118"/>
      <c r="Q69" s="310"/>
      <c r="R69" s="310"/>
      <c r="S69" s="177">
        <f t="shared" si="13"/>
        <v>0</v>
      </c>
      <c r="T69" s="206"/>
      <c r="U69" s="310"/>
      <c r="V69" s="310"/>
      <c r="W69" s="310"/>
      <c r="X69" s="310"/>
      <c r="Y69" s="310"/>
      <c r="Z69" s="310"/>
      <c r="AA69" s="310"/>
      <c r="AB69" s="310"/>
      <c r="AC69" s="6"/>
    </row>
    <row r="70" spans="2:29" s="333" customFormat="1" ht="15" hidden="1" customHeight="1" x14ac:dyDescent="0.25">
      <c r="B70" s="136" t="s">
        <v>200</v>
      </c>
      <c r="C70" s="310"/>
      <c r="D70" s="310"/>
      <c r="E70" s="310"/>
      <c r="F70" s="118"/>
      <c r="G70" s="310"/>
      <c r="H70" s="177">
        <v>0</v>
      </c>
      <c r="I70" s="206"/>
      <c r="J70" s="310"/>
      <c r="K70" s="310"/>
      <c r="L70" s="310"/>
      <c r="M70" s="310"/>
      <c r="N70" s="310"/>
      <c r="O70" s="310"/>
      <c r="P70" s="118"/>
      <c r="Q70" s="310"/>
      <c r="R70" s="310"/>
      <c r="S70" s="177">
        <f t="shared" si="13"/>
        <v>0</v>
      </c>
      <c r="T70" s="206"/>
      <c r="U70" s="310"/>
      <c r="V70" s="310"/>
      <c r="W70" s="310"/>
      <c r="X70" s="310"/>
      <c r="Y70" s="310"/>
      <c r="Z70" s="310"/>
      <c r="AA70" s="310"/>
      <c r="AB70" s="310"/>
      <c r="AC70" s="6"/>
    </row>
    <row r="71" spans="2:29" s="333" customFormat="1" ht="15" hidden="1" customHeight="1" x14ac:dyDescent="0.25">
      <c r="B71" s="136" t="s">
        <v>464</v>
      </c>
      <c r="C71" s="310"/>
      <c r="D71" s="310"/>
      <c r="E71" s="310"/>
      <c r="F71" s="118"/>
      <c r="G71" s="310"/>
      <c r="H71" s="177">
        <v>0</v>
      </c>
      <c r="I71" s="206"/>
      <c r="J71" s="310"/>
      <c r="K71" s="310"/>
      <c r="L71" s="310"/>
      <c r="M71" s="310"/>
      <c r="N71" s="310"/>
      <c r="O71" s="310"/>
      <c r="P71" s="118"/>
      <c r="Q71" s="310"/>
      <c r="R71" s="310"/>
      <c r="S71" s="177">
        <f t="shared" si="13"/>
        <v>0</v>
      </c>
      <c r="T71" s="206"/>
      <c r="U71" s="310"/>
      <c r="V71" s="310"/>
      <c r="W71" s="310"/>
      <c r="X71" s="310"/>
      <c r="Y71" s="310"/>
      <c r="Z71" s="310"/>
      <c r="AA71" s="310"/>
      <c r="AB71" s="310"/>
      <c r="AC71" s="6"/>
    </row>
    <row r="72" spans="2:29" s="333" customFormat="1" ht="15" hidden="1" customHeight="1" x14ac:dyDescent="0.25">
      <c r="B72" s="136" t="s">
        <v>468</v>
      </c>
      <c r="C72" s="310"/>
      <c r="D72" s="310"/>
      <c r="E72" s="310"/>
      <c r="F72" s="118"/>
      <c r="G72" s="310"/>
      <c r="H72" s="177">
        <v>0</v>
      </c>
      <c r="I72" s="206"/>
      <c r="J72" s="310"/>
      <c r="K72" s="310"/>
      <c r="L72" s="310"/>
      <c r="M72" s="310"/>
      <c r="N72" s="310"/>
      <c r="O72" s="310"/>
      <c r="P72" s="118"/>
      <c r="Q72" s="310"/>
      <c r="R72" s="310"/>
      <c r="S72" s="177">
        <f t="shared" si="13"/>
        <v>0</v>
      </c>
      <c r="T72" s="206"/>
      <c r="U72" s="310"/>
      <c r="V72" s="310"/>
      <c r="W72" s="310"/>
      <c r="X72" s="310"/>
      <c r="Y72" s="310"/>
      <c r="Z72" s="310"/>
      <c r="AA72" s="310"/>
      <c r="AB72" s="310"/>
      <c r="AC72" s="6"/>
    </row>
    <row r="73" spans="2:29" s="333" customFormat="1" ht="15" hidden="1" customHeight="1" x14ac:dyDescent="0.25">
      <c r="B73" s="136" t="s">
        <v>449</v>
      </c>
      <c r="C73" s="310"/>
      <c r="D73" s="310"/>
      <c r="E73" s="310"/>
      <c r="F73" s="118"/>
      <c r="G73" s="310"/>
      <c r="H73" s="177">
        <v>0</v>
      </c>
      <c r="I73" s="206"/>
      <c r="J73" s="310"/>
      <c r="K73" s="310"/>
      <c r="L73" s="310"/>
      <c r="M73" s="310"/>
      <c r="N73" s="310"/>
      <c r="O73" s="310"/>
      <c r="P73" s="118"/>
      <c r="Q73" s="310"/>
      <c r="R73" s="310"/>
      <c r="S73" s="177">
        <f t="shared" si="13"/>
        <v>0</v>
      </c>
      <c r="T73" s="206"/>
      <c r="U73" s="310"/>
      <c r="V73" s="310"/>
      <c r="W73" s="310"/>
      <c r="X73" s="310"/>
      <c r="Y73" s="310"/>
      <c r="Z73" s="310"/>
      <c r="AA73" s="310"/>
      <c r="AB73" s="310"/>
      <c r="AC73" s="6"/>
    </row>
    <row r="74" spans="2:29" s="333" customFormat="1" ht="15" hidden="1" customHeight="1" x14ac:dyDescent="0.25">
      <c r="B74" s="136" t="s">
        <v>450</v>
      </c>
      <c r="C74" s="310"/>
      <c r="D74" s="310"/>
      <c r="E74" s="310"/>
      <c r="F74" s="118"/>
      <c r="G74" s="310"/>
      <c r="H74" s="177">
        <v>0</v>
      </c>
      <c r="I74" s="206"/>
      <c r="J74" s="310"/>
      <c r="K74" s="310"/>
      <c r="L74" s="310"/>
      <c r="M74" s="310"/>
      <c r="N74" s="310"/>
      <c r="O74" s="310"/>
      <c r="P74" s="118"/>
      <c r="Q74" s="310"/>
      <c r="R74" s="310"/>
      <c r="S74" s="177">
        <f t="shared" si="13"/>
        <v>0</v>
      </c>
      <c r="T74" s="206"/>
      <c r="U74" s="310"/>
      <c r="V74" s="310"/>
      <c r="W74" s="310"/>
      <c r="X74" s="310"/>
      <c r="Y74" s="310"/>
      <c r="Z74" s="310"/>
      <c r="AA74" s="310"/>
      <c r="AB74" s="310"/>
      <c r="AC74" s="6"/>
    </row>
    <row r="75" spans="2:29" s="333" customFormat="1" ht="15" hidden="1" customHeight="1" x14ac:dyDescent="0.25">
      <c r="B75" s="136" t="s">
        <v>451</v>
      </c>
      <c r="C75" s="310"/>
      <c r="D75" s="310"/>
      <c r="E75" s="310"/>
      <c r="F75" s="118"/>
      <c r="G75" s="310"/>
      <c r="H75" s="177">
        <v>0</v>
      </c>
      <c r="I75" s="206"/>
      <c r="J75" s="310"/>
      <c r="K75" s="310"/>
      <c r="L75" s="310"/>
      <c r="M75" s="310"/>
      <c r="N75" s="310"/>
      <c r="O75" s="310"/>
      <c r="P75" s="118"/>
      <c r="Q75" s="310"/>
      <c r="R75" s="310"/>
      <c r="S75" s="177">
        <f>E75</f>
        <v>0</v>
      </c>
      <c r="T75" s="206"/>
      <c r="U75" s="310"/>
      <c r="V75" s="310"/>
      <c r="W75" s="310"/>
      <c r="X75" s="310"/>
      <c r="Y75" s="310"/>
      <c r="Z75" s="310"/>
      <c r="AA75" s="310"/>
      <c r="AB75" s="310"/>
      <c r="AC75" s="6"/>
    </row>
    <row r="76" spans="2:29" s="333" customFormat="1" ht="15" hidden="1" customHeight="1" x14ac:dyDescent="0.25">
      <c r="B76" s="136" t="s">
        <v>452</v>
      </c>
      <c r="C76" s="310"/>
      <c r="D76" s="310"/>
      <c r="E76" s="310"/>
      <c r="F76" s="118"/>
      <c r="G76" s="310"/>
      <c r="H76" s="177">
        <v>0</v>
      </c>
      <c r="I76" s="206"/>
      <c r="J76" s="310"/>
      <c r="K76" s="310"/>
      <c r="L76" s="310"/>
      <c r="M76" s="310"/>
      <c r="N76" s="310"/>
      <c r="O76" s="310"/>
      <c r="P76" s="118"/>
      <c r="Q76" s="310"/>
      <c r="R76" s="310"/>
      <c r="S76" s="177">
        <f>E76</f>
        <v>0</v>
      </c>
      <c r="T76" s="206"/>
      <c r="U76" s="310"/>
      <c r="V76" s="310"/>
      <c r="W76" s="310"/>
      <c r="X76" s="310"/>
      <c r="Y76" s="310"/>
      <c r="Z76" s="310"/>
      <c r="AA76" s="310"/>
      <c r="AB76" s="310"/>
      <c r="AC76" s="6"/>
    </row>
    <row r="77" spans="2:29" s="333" customFormat="1" ht="15" hidden="1" customHeight="1" x14ac:dyDescent="0.25">
      <c r="B77" s="136" t="s">
        <v>469</v>
      </c>
      <c r="C77" s="310"/>
      <c r="D77" s="310"/>
      <c r="E77" s="310"/>
      <c r="F77" s="118"/>
      <c r="G77" s="310"/>
      <c r="H77" s="177">
        <v>0</v>
      </c>
      <c r="I77" s="206"/>
      <c r="J77" s="310"/>
      <c r="K77" s="310"/>
      <c r="L77" s="310"/>
      <c r="M77" s="310"/>
      <c r="N77" s="310"/>
      <c r="O77" s="310"/>
      <c r="P77" s="118"/>
      <c r="Q77" s="310"/>
      <c r="R77" s="310"/>
      <c r="S77" s="177">
        <f>E77</f>
        <v>0</v>
      </c>
      <c r="T77" s="206"/>
      <c r="U77" s="310"/>
      <c r="V77" s="310"/>
      <c r="W77" s="310"/>
      <c r="X77" s="310"/>
      <c r="Y77" s="310"/>
      <c r="Z77" s="310"/>
      <c r="AA77" s="310"/>
      <c r="AB77" s="310"/>
      <c r="AC77" s="6"/>
    </row>
    <row r="78" spans="2:29" s="333" customFormat="1" ht="15" hidden="1" customHeight="1" x14ac:dyDescent="0.25">
      <c r="B78" s="136" t="s">
        <v>465</v>
      </c>
      <c r="C78" s="310"/>
      <c r="D78" s="310"/>
      <c r="E78" s="310"/>
      <c r="F78" s="118"/>
      <c r="G78" s="310"/>
      <c r="H78" s="177">
        <v>0</v>
      </c>
      <c r="I78" s="206"/>
      <c r="J78" s="310"/>
      <c r="K78" s="310"/>
      <c r="L78" s="310"/>
      <c r="M78" s="310"/>
      <c r="N78" s="310"/>
      <c r="O78" s="310"/>
      <c r="P78" s="118"/>
      <c r="Q78" s="310"/>
      <c r="R78" s="310"/>
      <c r="S78" s="177">
        <f>E78</f>
        <v>0</v>
      </c>
      <c r="T78" s="206"/>
      <c r="U78" s="310"/>
      <c r="V78" s="310"/>
      <c r="W78" s="310"/>
      <c r="X78" s="310"/>
      <c r="Y78" s="310"/>
      <c r="Z78" s="310"/>
      <c r="AA78" s="310"/>
      <c r="AB78" s="310"/>
      <c r="AC78" s="6"/>
    </row>
    <row r="79" spans="2:29" s="333" customFormat="1" ht="15" hidden="1" customHeight="1" x14ac:dyDescent="0.25">
      <c r="B79" s="136" t="s">
        <v>466</v>
      </c>
      <c r="C79" s="310"/>
      <c r="D79" s="310"/>
      <c r="E79" s="310"/>
      <c r="F79" s="118"/>
      <c r="G79" s="210"/>
      <c r="H79" s="178">
        <v>0</v>
      </c>
      <c r="I79" s="209"/>
      <c r="J79" s="210"/>
      <c r="K79" s="210"/>
      <c r="L79" s="210"/>
      <c r="M79" s="210"/>
      <c r="N79" s="210"/>
      <c r="O79" s="210"/>
      <c r="P79" s="118"/>
      <c r="Q79" s="310"/>
      <c r="R79" s="210"/>
      <c r="S79" s="178">
        <f t="shared" ref="S79" si="15">E79</f>
        <v>0</v>
      </c>
      <c r="T79" s="206"/>
      <c r="U79" s="310"/>
      <c r="V79" s="310"/>
      <c r="W79" s="310"/>
      <c r="X79" s="310"/>
      <c r="Y79" s="310"/>
      <c r="Z79" s="310"/>
      <c r="AA79" s="310"/>
      <c r="AB79" s="310"/>
      <c r="AC79" s="6"/>
    </row>
    <row r="80" spans="2:29" s="313" customFormat="1" ht="15.75" hidden="1" customHeight="1" thickBot="1" x14ac:dyDescent="0.3">
      <c r="B80" s="262" t="s">
        <v>766</v>
      </c>
      <c r="C80" s="179">
        <v>0</v>
      </c>
      <c r="D80" s="179">
        <v>0</v>
      </c>
      <c r="E80" s="179">
        <v>0</v>
      </c>
      <c r="G80" s="179">
        <v>0</v>
      </c>
      <c r="H80" s="212">
        <v>0</v>
      </c>
      <c r="I80" s="179">
        <v>0</v>
      </c>
      <c r="J80" s="179">
        <v>0</v>
      </c>
      <c r="K80" s="179">
        <v>0</v>
      </c>
      <c r="L80" s="179">
        <v>0</v>
      </c>
      <c r="M80" s="179">
        <v>0</v>
      </c>
      <c r="N80" s="179">
        <v>0</v>
      </c>
      <c r="O80" s="179">
        <v>0</v>
      </c>
      <c r="Q80" s="179">
        <v>0</v>
      </c>
      <c r="R80" s="179"/>
      <c r="S80" s="212">
        <f t="shared" ref="S80:AB80" si="16">SUM(S67:S79)</f>
        <v>0</v>
      </c>
      <c r="T80" s="179">
        <f t="shared" si="16"/>
        <v>0</v>
      </c>
      <c r="U80" s="179">
        <f t="shared" si="16"/>
        <v>0</v>
      </c>
      <c r="V80" s="179">
        <f t="shared" si="16"/>
        <v>0</v>
      </c>
      <c r="W80" s="179">
        <f t="shared" ref="W80:AA80" si="17">SUM(W67:W79)</f>
        <v>0</v>
      </c>
      <c r="X80" s="179">
        <f t="shared" ref="X80:Z80" si="18">SUM(X67:X79)</f>
        <v>0</v>
      </c>
      <c r="Y80" s="179">
        <f t="shared" ref="Y80" si="19">SUM(Y67:Y79)</f>
        <v>0</v>
      </c>
      <c r="Z80" s="179">
        <f t="shared" si="18"/>
        <v>0</v>
      </c>
      <c r="AA80" s="179">
        <f t="shared" si="17"/>
        <v>0</v>
      </c>
      <c r="AB80" s="179">
        <f t="shared" si="16"/>
        <v>0</v>
      </c>
    </row>
    <row r="82" spans="2:29" ht="15.75" customHeight="1" thickBot="1" x14ac:dyDescent="0.3">
      <c r="B82" s="1" t="s">
        <v>438</v>
      </c>
    </row>
    <row r="83" spans="2:29" s="76" customFormat="1" ht="15" customHeight="1" x14ac:dyDescent="0.25">
      <c r="B83" s="479" t="s">
        <v>429</v>
      </c>
      <c r="C83" s="175"/>
      <c r="D83" s="175"/>
      <c r="E83" s="175"/>
      <c r="F83" s="19"/>
      <c r="G83" s="509"/>
      <c r="H83" s="176">
        <v>0</v>
      </c>
      <c r="I83" s="206"/>
      <c r="J83" s="175"/>
      <c r="K83" s="310"/>
      <c r="L83" s="310"/>
      <c r="M83" s="310"/>
      <c r="N83" s="310"/>
      <c r="O83" s="175"/>
      <c r="P83" s="19"/>
      <c r="Q83" s="310"/>
      <c r="R83" s="579">
        <v>185.5</v>
      </c>
      <c r="S83" s="176">
        <f t="shared" ref="S83:S104" si="20">E83</f>
        <v>0</v>
      </c>
      <c r="T83" s="206"/>
      <c r="U83" s="175"/>
      <c r="V83" s="175"/>
      <c r="W83" s="310"/>
      <c r="X83" s="310"/>
      <c r="Y83" s="310"/>
      <c r="Z83" s="310"/>
      <c r="AA83" s="310"/>
      <c r="AB83" s="175"/>
      <c r="AC83" s="7"/>
    </row>
    <row r="84" spans="2:29" ht="15" customHeight="1" x14ac:dyDescent="0.25">
      <c r="B84" s="480" t="s">
        <v>430</v>
      </c>
      <c r="C84" s="175"/>
      <c r="D84" s="175"/>
      <c r="E84" s="175"/>
      <c r="F84" s="118"/>
      <c r="G84" s="509"/>
      <c r="H84" s="177">
        <v>0</v>
      </c>
      <c r="I84" s="206"/>
      <c r="J84" s="175"/>
      <c r="K84" s="310"/>
      <c r="L84" s="310"/>
      <c r="M84" s="310"/>
      <c r="N84" s="310"/>
      <c r="O84" s="175"/>
      <c r="P84" s="118"/>
      <c r="Q84" s="310"/>
      <c r="R84" s="579">
        <v>185.5</v>
      </c>
      <c r="S84" s="177">
        <f t="shared" si="20"/>
        <v>0</v>
      </c>
      <c r="T84" s="206"/>
      <c r="U84" s="175"/>
      <c r="V84" s="175"/>
      <c r="W84" s="310"/>
      <c r="X84" s="310"/>
      <c r="Y84" s="310"/>
      <c r="Z84" s="310"/>
      <c r="AA84" s="310"/>
      <c r="AB84" s="175"/>
    </row>
    <row r="85" spans="2:29" ht="15" customHeight="1" x14ac:dyDescent="0.25">
      <c r="B85" s="480" t="s">
        <v>431</v>
      </c>
      <c r="C85" s="175"/>
      <c r="D85" s="175"/>
      <c r="E85" s="175"/>
      <c r="F85" s="118"/>
      <c r="G85" s="509"/>
      <c r="H85" s="177">
        <v>0</v>
      </c>
      <c r="I85" s="206"/>
      <c r="J85" s="175"/>
      <c r="K85" s="310"/>
      <c r="L85" s="310"/>
      <c r="M85" s="310"/>
      <c r="N85" s="310"/>
      <c r="O85" s="175"/>
      <c r="P85" s="118"/>
      <c r="Q85" s="310"/>
      <c r="R85" s="579">
        <v>185.5</v>
      </c>
      <c r="S85" s="177">
        <f t="shared" si="20"/>
        <v>0</v>
      </c>
      <c r="T85" s="206"/>
      <c r="U85" s="175"/>
      <c r="V85" s="175"/>
      <c r="W85" s="310"/>
      <c r="X85" s="310"/>
      <c r="Y85" s="310"/>
      <c r="Z85" s="310"/>
      <c r="AA85" s="310"/>
      <c r="AB85" s="175"/>
    </row>
    <row r="86" spans="2:29" ht="15" customHeight="1" x14ac:dyDescent="0.25">
      <c r="B86" s="480" t="s">
        <v>432</v>
      </c>
      <c r="C86" s="175"/>
      <c r="D86" s="175"/>
      <c r="E86" s="175"/>
      <c r="G86" s="509"/>
      <c r="H86" s="177">
        <v>0</v>
      </c>
      <c r="I86" s="206"/>
      <c r="J86" s="175"/>
      <c r="K86" s="310"/>
      <c r="L86" s="310"/>
      <c r="M86" s="310"/>
      <c r="N86" s="310"/>
      <c r="O86" s="175"/>
      <c r="Q86" s="310"/>
      <c r="R86" s="579">
        <v>185.5</v>
      </c>
      <c r="S86" s="177">
        <f t="shared" si="20"/>
        <v>0</v>
      </c>
      <c r="T86" s="206"/>
      <c r="U86" s="175"/>
      <c r="V86" s="175"/>
      <c r="W86" s="310"/>
      <c r="X86" s="310"/>
      <c r="Y86" s="310"/>
      <c r="Z86" s="310"/>
      <c r="AA86" s="310"/>
      <c r="AB86" s="175"/>
    </row>
    <row r="87" spans="2:29" ht="15" customHeight="1" x14ac:dyDescent="0.25">
      <c r="B87" s="480" t="s">
        <v>433</v>
      </c>
      <c r="C87" s="175"/>
      <c r="D87" s="175"/>
      <c r="E87" s="175"/>
      <c r="F87" s="118"/>
      <c r="G87" s="509"/>
      <c r="H87" s="177">
        <v>0</v>
      </c>
      <c r="I87" s="206"/>
      <c r="J87" s="175"/>
      <c r="K87" s="310"/>
      <c r="L87" s="310"/>
      <c r="M87" s="310"/>
      <c r="N87" s="310"/>
      <c r="O87" s="175"/>
      <c r="P87" s="118"/>
      <c r="Q87" s="310"/>
      <c r="R87" s="579">
        <v>185.5</v>
      </c>
      <c r="S87" s="177">
        <f t="shared" si="20"/>
        <v>0</v>
      </c>
      <c r="T87" s="206"/>
      <c r="U87" s="175"/>
      <c r="V87" s="175"/>
      <c r="W87" s="310"/>
      <c r="X87" s="310"/>
      <c r="Y87" s="310"/>
      <c r="Z87" s="310"/>
      <c r="AA87" s="310"/>
      <c r="AB87" s="175"/>
    </row>
    <row r="88" spans="2:29" ht="15" customHeight="1" x14ac:dyDescent="0.25">
      <c r="B88" s="480" t="s">
        <v>434</v>
      </c>
      <c r="C88" s="175"/>
      <c r="D88" s="175"/>
      <c r="E88" s="175"/>
      <c r="F88" s="118"/>
      <c r="G88" s="509"/>
      <c r="H88" s="177">
        <v>0</v>
      </c>
      <c r="I88" s="206"/>
      <c r="J88" s="175"/>
      <c r="K88" s="310"/>
      <c r="L88" s="310"/>
      <c r="M88" s="310"/>
      <c r="N88" s="310"/>
      <c r="O88" s="175"/>
      <c r="P88" s="118"/>
      <c r="Q88" s="310"/>
      <c r="R88" s="579">
        <v>185.5</v>
      </c>
      <c r="S88" s="177">
        <f t="shared" si="20"/>
        <v>0</v>
      </c>
      <c r="T88" s="206"/>
      <c r="U88" s="175"/>
      <c r="V88" s="175"/>
      <c r="W88" s="310"/>
      <c r="X88" s="310"/>
      <c r="Y88" s="310"/>
      <c r="Z88" s="310"/>
      <c r="AA88" s="310"/>
      <c r="AB88" s="175"/>
    </row>
    <row r="89" spans="2:29" ht="15" customHeight="1" x14ac:dyDescent="0.25">
      <c r="B89" s="480" t="s">
        <v>435</v>
      </c>
      <c r="C89" s="175"/>
      <c r="D89" s="175"/>
      <c r="E89" s="175"/>
      <c r="G89" s="509"/>
      <c r="H89" s="177">
        <v>0</v>
      </c>
      <c r="I89" s="206"/>
      <c r="J89" s="175"/>
      <c r="K89" s="310"/>
      <c r="L89" s="310"/>
      <c r="M89" s="310"/>
      <c r="N89" s="310"/>
      <c r="O89" s="175"/>
      <c r="Q89" s="310"/>
      <c r="R89" s="579">
        <v>185.5</v>
      </c>
      <c r="S89" s="177">
        <f t="shared" si="20"/>
        <v>0</v>
      </c>
      <c r="T89" s="206"/>
      <c r="U89" s="175"/>
      <c r="V89" s="175"/>
      <c r="W89" s="310"/>
      <c r="X89" s="310"/>
      <c r="Y89" s="310"/>
      <c r="Z89" s="310"/>
      <c r="AA89" s="310"/>
      <c r="AB89" s="175"/>
    </row>
    <row r="90" spans="2:29" ht="15" customHeight="1" thickBot="1" x14ac:dyDescent="0.3">
      <c r="B90" s="481" t="s">
        <v>436</v>
      </c>
      <c r="C90" s="175"/>
      <c r="D90" s="175"/>
      <c r="E90" s="175"/>
      <c r="F90" s="118"/>
      <c r="G90" s="509"/>
      <c r="H90" s="178">
        <v>0</v>
      </c>
      <c r="I90" s="206"/>
      <c r="J90" s="175"/>
      <c r="K90" s="310"/>
      <c r="L90" s="310"/>
      <c r="M90" s="310"/>
      <c r="N90" s="310"/>
      <c r="O90" s="175"/>
      <c r="P90" s="118"/>
      <c r="Q90" s="310"/>
      <c r="R90" s="579">
        <v>185.5</v>
      </c>
      <c r="S90" s="178">
        <f t="shared" si="20"/>
        <v>0</v>
      </c>
      <c r="T90" s="206"/>
      <c r="U90" s="175"/>
      <c r="V90" s="175"/>
      <c r="W90" s="310"/>
      <c r="X90" s="310"/>
      <c r="Y90" s="310"/>
      <c r="Z90" s="310"/>
      <c r="AA90" s="310"/>
      <c r="AB90" s="175"/>
    </row>
    <row r="91" spans="2:29" s="2" customFormat="1" ht="15" hidden="1" customHeight="1" x14ac:dyDescent="0.25">
      <c r="B91" s="260" t="s">
        <v>767</v>
      </c>
      <c r="C91" s="179">
        <v>0</v>
      </c>
      <c r="D91" s="179">
        <v>0</v>
      </c>
      <c r="E91" s="179">
        <v>0</v>
      </c>
      <c r="F91" s="168"/>
      <c r="G91" s="179">
        <v>0</v>
      </c>
      <c r="H91" s="211">
        <v>0</v>
      </c>
      <c r="I91" s="179">
        <v>0</v>
      </c>
      <c r="J91" s="179">
        <v>0</v>
      </c>
      <c r="K91" s="179">
        <v>0</v>
      </c>
      <c r="L91" s="179">
        <v>0</v>
      </c>
      <c r="M91" s="179">
        <v>0</v>
      </c>
      <c r="N91" s="179">
        <v>0</v>
      </c>
      <c r="O91" s="179">
        <v>0</v>
      </c>
      <c r="P91" s="168"/>
      <c r="Q91" s="179">
        <v>0</v>
      </c>
      <c r="R91" s="179"/>
      <c r="S91" s="211">
        <f t="shared" si="20"/>
        <v>0</v>
      </c>
      <c r="T91" s="179">
        <f>SUM(T83:T90)</f>
        <v>0</v>
      </c>
      <c r="U91" s="179">
        <f>SUM(U83:U90)</f>
        <v>0</v>
      </c>
      <c r="V91" s="179">
        <f>SUM(V83:V90)</f>
        <v>0</v>
      </c>
      <c r="W91" s="179">
        <f>SUM(W83:W90)</f>
        <v>0</v>
      </c>
      <c r="X91" s="179">
        <f t="shared" ref="X91:Z91" si="21">SUM(X83:X90)</f>
        <v>0</v>
      </c>
      <c r="Y91" s="179">
        <f t="shared" si="21"/>
        <v>0</v>
      </c>
      <c r="Z91" s="179">
        <f t="shared" si="21"/>
        <v>0</v>
      </c>
      <c r="AA91" s="179">
        <f>SUM(AA83:AA90)</f>
        <v>0</v>
      </c>
      <c r="AB91" s="179">
        <f>SUM(AB83:AB90)</f>
        <v>0</v>
      </c>
    </row>
    <row r="92" spans="2:29" ht="15" hidden="1" customHeight="1" x14ac:dyDescent="0.25">
      <c r="B92" s="136" t="s">
        <v>467</v>
      </c>
      <c r="C92" s="175"/>
      <c r="D92" s="175"/>
      <c r="E92" s="175"/>
      <c r="F92" s="118"/>
      <c r="G92" s="310"/>
      <c r="H92" s="176">
        <v>0</v>
      </c>
      <c r="I92" s="206"/>
      <c r="J92" s="175"/>
      <c r="K92" s="310"/>
      <c r="L92" s="310"/>
      <c r="M92" s="310"/>
      <c r="N92" s="310"/>
      <c r="O92" s="175"/>
      <c r="P92" s="118"/>
      <c r="Q92" s="310"/>
      <c r="R92" s="310"/>
      <c r="S92" s="176">
        <f t="shared" si="20"/>
        <v>0</v>
      </c>
      <c r="T92" s="206"/>
      <c r="U92" s="175"/>
      <c r="V92" s="175"/>
      <c r="W92" s="310"/>
      <c r="X92" s="310"/>
      <c r="Y92" s="310"/>
      <c r="Z92" s="310"/>
      <c r="AA92" s="310"/>
      <c r="AB92" s="175"/>
    </row>
    <row r="93" spans="2:29" ht="15" hidden="1" customHeight="1" x14ac:dyDescent="0.25">
      <c r="B93" s="136" t="s">
        <v>198</v>
      </c>
      <c r="C93" s="175"/>
      <c r="D93" s="175"/>
      <c r="E93" s="175"/>
      <c r="F93" s="118"/>
      <c r="G93" s="310"/>
      <c r="H93" s="177">
        <v>0</v>
      </c>
      <c r="I93" s="206"/>
      <c r="J93" s="175"/>
      <c r="K93" s="310"/>
      <c r="L93" s="310"/>
      <c r="M93" s="310"/>
      <c r="N93" s="310"/>
      <c r="O93" s="175"/>
      <c r="P93" s="118"/>
      <c r="Q93" s="310"/>
      <c r="R93" s="310"/>
      <c r="S93" s="177">
        <f t="shared" si="20"/>
        <v>0</v>
      </c>
      <c r="T93" s="206"/>
      <c r="U93" s="175"/>
      <c r="V93" s="175"/>
      <c r="W93" s="310"/>
      <c r="X93" s="310"/>
      <c r="Y93" s="310"/>
      <c r="Z93" s="310"/>
      <c r="AA93" s="310"/>
      <c r="AB93" s="175"/>
    </row>
    <row r="94" spans="2:29" ht="15" hidden="1" customHeight="1" x14ac:dyDescent="0.25">
      <c r="B94" s="136" t="s">
        <v>199</v>
      </c>
      <c r="C94" s="175"/>
      <c r="D94" s="175"/>
      <c r="E94" s="175"/>
      <c r="F94" s="118"/>
      <c r="G94" s="310"/>
      <c r="H94" s="177">
        <v>0</v>
      </c>
      <c r="I94" s="206"/>
      <c r="J94" s="175"/>
      <c r="K94" s="310"/>
      <c r="L94" s="310"/>
      <c r="M94" s="310"/>
      <c r="N94" s="310"/>
      <c r="O94" s="175"/>
      <c r="P94" s="118"/>
      <c r="Q94" s="310"/>
      <c r="R94" s="310"/>
      <c r="S94" s="177">
        <f t="shared" si="20"/>
        <v>0</v>
      </c>
      <c r="T94" s="206"/>
      <c r="U94" s="175"/>
      <c r="V94" s="175"/>
      <c r="W94" s="310"/>
      <c r="X94" s="310"/>
      <c r="Y94" s="310"/>
      <c r="Z94" s="310"/>
      <c r="AA94" s="310"/>
      <c r="AB94" s="175"/>
    </row>
    <row r="95" spans="2:29" ht="15" hidden="1" customHeight="1" x14ac:dyDescent="0.25">
      <c r="B95" s="136" t="s">
        <v>200</v>
      </c>
      <c r="C95" s="175"/>
      <c r="D95" s="175"/>
      <c r="E95" s="175"/>
      <c r="F95" s="118"/>
      <c r="G95" s="310"/>
      <c r="H95" s="177">
        <v>0</v>
      </c>
      <c r="I95" s="206"/>
      <c r="J95" s="175"/>
      <c r="K95" s="310"/>
      <c r="L95" s="310"/>
      <c r="M95" s="310"/>
      <c r="N95" s="310"/>
      <c r="O95" s="175"/>
      <c r="P95" s="118"/>
      <c r="Q95" s="310"/>
      <c r="R95" s="310"/>
      <c r="S95" s="177">
        <f t="shared" si="20"/>
        <v>0</v>
      </c>
      <c r="T95" s="206"/>
      <c r="U95" s="175"/>
      <c r="V95" s="175"/>
      <c r="W95" s="310"/>
      <c r="X95" s="310"/>
      <c r="Y95" s="310"/>
      <c r="Z95" s="310"/>
      <c r="AA95" s="310"/>
      <c r="AB95" s="175"/>
    </row>
    <row r="96" spans="2:29" ht="15" hidden="1" customHeight="1" x14ac:dyDescent="0.25">
      <c r="B96" s="136" t="s">
        <v>464</v>
      </c>
      <c r="C96" s="175"/>
      <c r="D96" s="175"/>
      <c r="E96" s="175"/>
      <c r="F96" s="118"/>
      <c r="G96" s="310"/>
      <c r="H96" s="177">
        <v>0</v>
      </c>
      <c r="I96" s="206"/>
      <c r="J96" s="175"/>
      <c r="K96" s="310"/>
      <c r="L96" s="310"/>
      <c r="M96" s="310"/>
      <c r="N96" s="310"/>
      <c r="O96" s="175"/>
      <c r="P96" s="118"/>
      <c r="Q96" s="310"/>
      <c r="R96" s="310"/>
      <c r="S96" s="177">
        <f t="shared" si="20"/>
        <v>0</v>
      </c>
      <c r="T96" s="206"/>
      <c r="U96" s="175"/>
      <c r="V96" s="175"/>
      <c r="W96" s="310"/>
      <c r="X96" s="310"/>
      <c r="Y96" s="310"/>
      <c r="Z96" s="310"/>
      <c r="AA96" s="310"/>
      <c r="AB96" s="175"/>
    </row>
    <row r="97" spans="2:28" ht="15" hidden="1" customHeight="1" x14ac:dyDescent="0.25">
      <c r="B97" s="136" t="s">
        <v>468</v>
      </c>
      <c r="C97" s="175"/>
      <c r="D97" s="175"/>
      <c r="E97" s="175"/>
      <c r="F97" s="118"/>
      <c r="G97" s="310"/>
      <c r="H97" s="177">
        <v>0</v>
      </c>
      <c r="I97" s="206"/>
      <c r="J97" s="175"/>
      <c r="K97" s="310"/>
      <c r="L97" s="310"/>
      <c r="M97" s="310"/>
      <c r="N97" s="310"/>
      <c r="O97" s="175"/>
      <c r="P97" s="118"/>
      <c r="Q97" s="310"/>
      <c r="R97" s="310"/>
      <c r="S97" s="177">
        <f t="shared" si="20"/>
        <v>0</v>
      </c>
      <c r="T97" s="206"/>
      <c r="U97" s="175"/>
      <c r="V97" s="175"/>
      <c r="W97" s="310"/>
      <c r="X97" s="310"/>
      <c r="Y97" s="310"/>
      <c r="Z97" s="310"/>
      <c r="AA97" s="310"/>
      <c r="AB97" s="175"/>
    </row>
    <row r="98" spans="2:28" ht="15" hidden="1" customHeight="1" x14ac:dyDescent="0.25">
      <c r="B98" s="136" t="s">
        <v>449</v>
      </c>
      <c r="C98" s="175"/>
      <c r="D98" s="175"/>
      <c r="E98" s="175"/>
      <c r="F98" s="118"/>
      <c r="G98" s="310"/>
      <c r="H98" s="177">
        <v>0</v>
      </c>
      <c r="I98" s="206"/>
      <c r="J98" s="175"/>
      <c r="K98" s="310"/>
      <c r="L98" s="310"/>
      <c r="M98" s="310"/>
      <c r="N98" s="310"/>
      <c r="O98" s="175"/>
      <c r="P98" s="118"/>
      <c r="Q98" s="310"/>
      <c r="R98" s="310"/>
      <c r="S98" s="177">
        <f t="shared" si="20"/>
        <v>0</v>
      </c>
      <c r="T98" s="206"/>
      <c r="U98" s="175"/>
      <c r="V98" s="175"/>
      <c r="W98" s="310"/>
      <c r="X98" s="310"/>
      <c r="Y98" s="310"/>
      <c r="Z98" s="310"/>
      <c r="AA98" s="310"/>
      <c r="AB98" s="175"/>
    </row>
    <row r="99" spans="2:28" ht="15" hidden="1" customHeight="1" x14ac:dyDescent="0.25">
      <c r="B99" s="136" t="s">
        <v>450</v>
      </c>
      <c r="C99" s="175"/>
      <c r="D99" s="175"/>
      <c r="E99" s="175"/>
      <c r="F99" s="118"/>
      <c r="G99" s="310"/>
      <c r="H99" s="177">
        <v>0</v>
      </c>
      <c r="I99" s="206"/>
      <c r="J99" s="175"/>
      <c r="K99" s="310"/>
      <c r="L99" s="310"/>
      <c r="M99" s="310"/>
      <c r="N99" s="310"/>
      <c r="O99" s="175"/>
      <c r="P99" s="118"/>
      <c r="Q99" s="310"/>
      <c r="R99" s="310"/>
      <c r="S99" s="177">
        <f>E99</f>
        <v>0</v>
      </c>
      <c r="T99" s="206"/>
      <c r="U99" s="175"/>
      <c r="V99" s="175"/>
      <c r="W99" s="310"/>
      <c r="X99" s="310"/>
      <c r="Y99" s="310"/>
      <c r="Z99" s="310"/>
      <c r="AA99" s="310"/>
      <c r="AB99" s="175"/>
    </row>
    <row r="100" spans="2:28" ht="15" hidden="1" customHeight="1" x14ac:dyDescent="0.25">
      <c r="B100" s="136" t="s">
        <v>451</v>
      </c>
      <c r="C100" s="175"/>
      <c r="D100" s="175"/>
      <c r="E100" s="175"/>
      <c r="F100" s="118"/>
      <c r="G100" s="310"/>
      <c r="H100" s="177">
        <v>0</v>
      </c>
      <c r="I100" s="206"/>
      <c r="J100" s="175"/>
      <c r="K100" s="310"/>
      <c r="L100" s="310"/>
      <c r="M100" s="310"/>
      <c r="N100" s="310"/>
      <c r="O100" s="175"/>
      <c r="P100" s="118"/>
      <c r="Q100" s="310"/>
      <c r="R100" s="310"/>
      <c r="S100" s="177">
        <f>E100</f>
        <v>0</v>
      </c>
      <c r="T100" s="206"/>
      <c r="U100" s="175"/>
      <c r="V100" s="175"/>
      <c r="W100" s="310"/>
      <c r="X100" s="310"/>
      <c r="Y100" s="310"/>
      <c r="Z100" s="310"/>
      <c r="AA100" s="310"/>
      <c r="AB100" s="175"/>
    </row>
    <row r="101" spans="2:28" ht="15" hidden="1" customHeight="1" x14ac:dyDescent="0.25">
      <c r="B101" s="136" t="s">
        <v>452</v>
      </c>
      <c r="C101" s="175"/>
      <c r="D101" s="175"/>
      <c r="E101" s="175"/>
      <c r="F101" s="118"/>
      <c r="G101" s="310"/>
      <c r="H101" s="177">
        <v>0</v>
      </c>
      <c r="I101" s="206"/>
      <c r="J101" s="175"/>
      <c r="K101" s="310"/>
      <c r="L101" s="310"/>
      <c r="M101" s="310"/>
      <c r="N101" s="310"/>
      <c r="O101" s="175"/>
      <c r="P101" s="118"/>
      <c r="Q101" s="310"/>
      <c r="R101" s="310"/>
      <c r="S101" s="177">
        <f>E101</f>
        <v>0</v>
      </c>
      <c r="T101" s="206"/>
      <c r="U101" s="175"/>
      <c r="V101" s="175"/>
      <c r="W101" s="310"/>
      <c r="X101" s="310"/>
      <c r="Y101" s="310"/>
      <c r="Z101" s="310"/>
      <c r="AA101" s="310"/>
      <c r="AB101" s="175"/>
    </row>
    <row r="102" spans="2:28" ht="15" hidden="1" customHeight="1" x14ac:dyDescent="0.25">
      <c r="B102" s="136" t="s">
        <v>469</v>
      </c>
      <c r="C102" s="175"/>
      <c r="D102" s="175"/>
      <c r="E102" s="175"/>
      <c r="F102" s="118"/>
      <c r="G102" s="310"/>
      <c r="H102" s="177">
        <v>0</v>
      </c>
      <c r="I102" s="206"/>
      <c r="J102" s="175"/>
      <c r="K102" s="310"/>
      <c r="L102" s="310"/>
      <c r="M102" s="310"/>
      <c r="N102" s="310"/>
      <c r="O102" s="175"/>
      <c r="P102" s="118"/>
      <c r="Q102" s="310"/>
      <c r="R102" s="310"/>
      <c r="S102" s="177">
        <f>E102</f>
        <v>0</v>
      </c>
      <c r="T102" s="206"/>
      <c r="U102" s="175"/>
      <c r="V102" s="175"/>
      <c r="W102" s="310"/>
      <c r="X102" s="310"/>
      <c r="Y102" s="310"/>
      <c r="Z102" s="310"/>
      <c r="AA102" s="310"/>
      <c r="AB102" s="175"/>
    </row>
    <row r="103" spans="2:28" ht="15" hidden="1" customHeight="1" x14ac:dyDescent="0.25">
      <c r="B103" s="136" t="s">
        <v>465</v>
      </c>
      <c r="C103" s="175"/>
      <c r="D103" s="175"/>
      <c r="E103" s="175"/>
      <c r="F103" s="118"/>
      <c r="G103" s="310"/>
      <c r="H103" s="177">
        <v>0</v>
      </c>
      <c r="I103" s="206"/>
      <c r="J103" s="175"/>
      <c r="K103" s="310"/>
      <c r="L103" s="310"/>
      <c r="M103" s="310"/>
      <c r="N103" s="310"/>
      <c r="O103" s="175"/>
      <c r="P103" s="118"/>
      <c r="Q103" s="310"/>
      <c r="R103" s="310"/>
      <c r="S103" s="177">
        <f t="shared" si="20"/>
        <v>0</v>
      </c>
      <c r="T103" s="206"/>
      <c r="U103" s="175"/>
      <c r="V103" s="175"/>
      <c r="W103" s="310"/>
      <c r="X103" s="310"/>
      <c r="Y103" s="310"/>
      <c r="Z103" s="310"/>
      <c r="AA103" s="310"/>
      <c r="AB103" s="175"/>
    </row>
    <row r="104" spans="2:28" ht="15" hidden="1" customHeight="1" x14ac:dyDescent="0.25">
      <c r="B104" s="136" t="s">
        <v>466</v>
      </c>
      <c r="C104" s="175"/>
      <c r="D104" s="175"/>
      <c r="E104" s="175"/>
      <c r="F104" s="118"/>
      <c r="G104" s="210"/>
      <c r="H104" s="178">
        <v>0</v>
      </c>
      <c r="I104" s="209"/>
      <c r="J104" s="210"/>
      <c r="K104" s="210"/>
      <c r="L104" s="210"/>
      <c r="M104" s="210"/>
      <c r="N104" s="210"/>
      <c r="O104" s="210"/>
      <c r="P104" s="118"/>
      <c r="Q104" s="310"/>
      <c r="R104" s="210"/>
      <c r="S104" s="178">
        <f t="shared" si="20"/>
        <v>0</v>
      </c>
      <c r="T104" s="206"/>
      <c r="U104" s="175"/>
      <c r="V104" s="175"/>
      <c r="W104" s="310"/>
      <c r="X104" s="310"/>
      <c r="Y104" s="310"/>
      <c r="Z104" s="310"/>
      <c r="AA104" s="310"/>
      <c r="AB104" s="175"/>
    </row>
    <row r="105" spans="2:28" s="2" customFormat="1" ht="15.75" hidden="1" customHeight="1" thickBot="1" x14ac:dyDescent="0.3">
      <c r="B105" s="262" t="s">
        <v>767</v>
      </c>
      <c r="C105" s="179">
        <v>0</v>
      </c>
      <c r="D105" s="179">
        <v>0</v>
      </c>
      <c r="E105" s="179">
        <v>0</v>
      </c>
      <c r="G105" s="179">
        <v>0</v>
      </c>
      <c r="H105" s="212">
        <v>0</v>
      </c>
      <c r="I105" s="179">
        <v>0</v>
      </c>
      <c r="J105" s="179">
        <v>0</v>
      </c>
      <c r="K105" s="179">
        <v>0</v>
      </c>
      <c r="L105" s="179">
        <v>0</v>
      </c>
      <c r="M105" s="179">
        <v>0</v>
      </c>
      <c r="N105" s="179">
        <v>0</v>
      </c>
      <c r="O105" s="179">
        <v>0</v>
      </c>
      <c r="Q105" s="179">
        <v>0</v>
      </c>
      <c r="R105" s="179"/>
      <c r="S105" s="212">
        <f t="shared" ref="S105:AB105" si="22">SUM(S92:S104)</f>
        <v>0</v>
      </c>
      <c r="T105" s="179">
        <f t="shared" si="22"/>
        <v>0</v>
      </c>
      <c r="U105" s="179">
        <f t="shared" si="22"/>
        <v>0</v>
      </c>
      <c r="V105" s="179">
        <f t="shared" si="22"/>
        <v>0</v>
      </c>
      <c r="W105" s="179">
        <f t="shared" ref="W105:AA105" si="23">SUM(W92:W104)</f>
        <v>0</v>
      </c>
      <c r="X105" s="179">
        <f t="shared" ref="X105:Z105" si="24">SUM(X92:X104)</f>
        <v>0</v>
      </c>
      <c r="Y105" s="179">
        <f t="shared" ref="Y105" si="25">SUM(Y92:Y104)</f>
        <v>0</v>
      </c>
      <c r="Z105" s="179">
        <f t="shared" si="24"/>
        <v>0</v>
      </c>
      <c r="AA105" s="179">
        <f t="shared" si="23"/>
        <v>0</v>
      </c>
      <c r="AB105" s="179">
        <f t="shared" si="22"/>
        <v>0</v>
      </c>
    </row>
    <row r="106" spans="2:28" ht="15" customHeight="1" x14ac:dyDescent="0.25">
      <c r="B106" s="76"/>
    </row>
    <row r="107" spans="2:28" ht="15.75" customHeight="1" thickBot="1" x14ac:dyDescent="0.3">
      <c r="B107" s="1" t="s">
        <v>439</v>
      </c>
    </row>
    <row r="108" spans="2:28" ht="15" customHeight="1" x14ac:dyDescent="0.25">
      <c r="B108" s="479" t="s">
        <v>429</v>
      </c>
      <c r="C108" s="175"/>
      <c r="D108" s="175"/>
      <c r="E108" s="175"/>
      <c r="G108" s="509"/>
      <c r="H108" s="176">
        <v>0</v>
      </c>
      <c r="I108" s="206"/>
      <c r="J108" s="175"/>
      <c r="K108" s="310"/>
      <c r="L108" s="310"/>
      <c r="M108" s="310"/>
      <c r="N108" s="310"/>
      <c r="O108" s="175"/>
      <c r="Q108" s="310"/>
      <c r="R108" s="579">
        <v>3</v>
      </c>
      <c r="S108" s="176">
        <f t="shared" ref="S108:S129" si="26">E108</f>
        <v>0</v>
      </c>
      <c r="T108" s="206"/>
      <c r="U108" s="175"/>
      <c r="V108" s="175"/>
      <c r="W108" s="310"/>
      <c r="X108" s="310"/>
      <c r="Y108" s="310"/>
      <c r="Z108" s="310"/>
      <c r="AA108" s="310"/>
      <c r="AB108" s="175"/>
    </row>
    <row r="109" spans="2:28" ht="15" customHeight="1" x14ac:dyDescent="0.25">
      <c r="B109" s="480" t="s">
        <v>430</v>
      </c>
      <c r="C109" s="175"/>
      <c r="D109" s="175"/>
      <c r="E109" s="175"/>
      <c r="F109" s="118"/>
      <c r="G109" s="509"/>
      <c r="H109" s="177">
        <v>0</v>
      </c>
      <c r="I109" s="206"/>
      <c r="J109" s="175"/>
      <c r="K109" s="310"/>
      <c r="L109" s="310"/>
      <c r="M109" s="310"/>
      <c r="N109" s="310"/>
      <c r="O109" s="175"/>
      <c r="P109" s="118"/>
      <c r="Q109" s="310"/>
      <c r="R109" s="579">
        <v>23</v>
      </c>
      <c r="S109" s="177">
        <f t="shared" si="26"/>
        <v>0</v>
      </c>
      <c r="T109" s="206"/>
      <c r="U109" s="175"/>
      <c r="V109" s="175"/>
      <c r="W109" s="310"/>
      <c r="X109" s="310"/>
      <c r="Y109" s="310"/>
      <c r="Z109" s="310"/>
      <c r="AA109" s="310"/>
      <c r="AB109" s="175"/>
    </row>
    <row r="110" spans="2:28" ht="15" customHeight="1" x14ac:dyDescent="0.25">
      <c r="B110" s="480" t="s">
        <v>431</v>
      </c>
      <c r="C110" s="175"/>
      <c r="D110" s="175"/>
      <c r="E110" s="175"/>
      <c r="F110" s="118"/>
      <c r="G110" s="509"/>
      <c r="H110" s="177">
        <v>0</v>
      </c>
      <c r="I110" s="206"/>
      <c r="J110" s="175"/>
      <c r="K110" s="310"/>
      <c r="L110" s="310"/>
      <c r="M110" s="310"/>
      <c r="N110" s="310"/>
      <c r="O110" s="175"/>
      <c r="P110" s="118"/>
      <c r="Q110" s="310"/>
      <c r="R110" s="579">
        <v>107</v>
      </c>
      <c r="S110" s="177">
        <f t="shared" si="26"/>
        <v>0</v>
      </c>
      <c r="T110" s="206"/>
      <c r="U110" s="175"/>
      <c r="V110" s="175"/>
      <c r="W110" s="310"/>
      <c r="X110" s="310"/>
      <c r="Y110" s="310"/>
      <c r="Z110" s="310"/>
      <c r="AA110" s="310"/>
      <c r="AB110" s="175"/>
    </row>
    <row r="111" spans="2:28" ht="15" customHeight="1" x14ac:dyDescent="0.25">
      <c r="B111" s="480" t="s">
        <v>432</v>
      </c>
      <c r="C111" s="175"/>
      <c r="D111" s="175"/>
      <c r="E111" s="175"/>
      <c r="G111" s="509"/>
      <c r="H111" s="177">
        <v>0</v>
      </c>
      <c r="I111" s="206"/>
      <c r="J111" s="175"/>
      <c r="K111" s="310"/>
      <c r="L111" s="310"/>
      <c r="M111" s="310"/>
      <c r="N111" s="310"/>
      <c r="O111" s="175"/>
      <c r="Q111" s="310"/>
      <c r="R111" s="579">
        <v>277</v>
      </c>
      <c r="S111" s="177">
        <f t="shared" si="26"/>
        <v>0</v>
      </c>
      <c r="T111" s="206"/>
      <c r="U111" s="175"/>
      <c r="V111" s="175"/>
      <c r="W111" s="310"/>
      <c r="X111" s="310"/>
      <c r="Y111" s="310"/>
      <c r="Z111" s="310"/>
      <c r="AA111" s="310"/>
      <c r="AB111" s="175"/>
    </row>
    <row r="112" spans="2:28" ht="15" customHeight="1" x14ac:dyDescent="0.25">
      <c r="B112" s="480" t="s">
        <v>433</v>
      </c>
      <c r="C112" s="175"/>
      <c r="D112" s="175"/>
      <c r="E112" s="175"/>
      <c r="F112" s="118"/>
      <c r="G112" s="509"/>
      <c r="H112" s="177">
        <v>0</v>
      </c>
      <c r="I112" s="206"/>
      <c r="J112" s="175"/>
      <c r="K112" s="310"/>
      <c r="L112" s="310"/>
      <c r="M112" s="310"/>
      <c r="N112" s="310"/>
      <c r="O112" s="175"/>
      <c r="P112" s="118"/>
      <c r="Q112" s="310"/>
      <c r="R112" s="579">
        <v>277</v>
      </c>
      <c r="S112" s="177">
        <f t="shared" si="26"/>
        <v>0</v>
      </c>
      <c r="T112" s="206"/>
      <c r="U112" s="175"/>
      <c r="V112" s="175"/>
      <c r="W112" s="310"/>
      <c r="X112" s="310"/>
      <c r="Y112" s="310"/>
      <c r="Z112" s="310"/>
      <c r="AA112" s="310"/>
      <c r="AB112" s="175"/>
    </row>
    <row r="113" spans="2:28" ht="15" customHeight="1" x14ac:dyDescent="0.25">
      <c r="B113" s="480" t="s">
        <v>434</v>
      </c>
      <c r="C113" s="175"/>
      <c r="D113" s="175"/>
      <c r="E113" s="175"/>
      <c r="F113" s="118"/>
      <c r="G113" s="509"/>
      <c r="H113" s="177">
        <v>0</v>
      </c>
      <c r="I113" s="206"/>
      <c r="J113" s="175"/>
      <c r="K113" s="310"/>
      <c r="L113" s="310"/>
      <c r="M113" s="310"/>
      <c r="N113" s="310"/>
      <c r="O113" s="175"/>
      <c r="P113" s="118"/>
      <c r="Q113" s="310"/>
      <c r="R113" s="579">
        <v>277</v>
      </c>
      <c r="S113" s="177">
        <f t="shared" si="26"/>
        <v>0</v>
      </c>
      <c r="T113" s="206"/>
      <c r="U113" s="175"/>
      <c r="V113" s="175"/>
      <c r="W113" s="310"/>
      <c r="X113" s="310"/>
      <c r="Y113" s="310"/>
      <c r="Z113" s="310"/>
      <c r="AA113" s="310"/>
      <c r="AB113" s="175"/>
    </row>
    <row r="114" spans="2:28" ht="15" customHeight="1" x14ac:dyDescent="0.25">
      <c r="B114" s="480" t="s">
        <v>435</v>
      </c>
      <c r="C114" s="175"/>
      <c r="D114" s="175"/>
      <c r="E114" s="175"/>
      <c r="G114" s="509"/>
      <c r="H114" s="177">
        <v>0</v>
      </c>
      <c r="I114" s="206"/>
      <c r="J114" s="175"/>
      <c r="K114" s="310"/>
      <c r="L114" s="310"/>
      <c r="M114" s="310"/>
      <c r="N114" s="310"/>
      <c r="O114" s="175"/>
      <c r="Q114" s="310"/>
      <c r="R114" s="579">
        <v>277</v>
      </c>
      <c r="S114" s="177">
        <f t="shared" si="26"/>
        <v>0</v>
      </c>
      <c r="T114" s="206"/>
      <c r="U114" s="175"/>
      <c r="V114" s="175"/>
      <c r="W114" s="310"/>
      <c r="X114" s="310"/>
      <c r="Y114" s="310"/>
      <c r="Z114" s="310"/>
      <c r="AA114" s="310"/>
      <c r="AB114" s="175"/>
    </row>
    <row r="115" spans="2:28" ht="15" customHeight="1" thickBot="1" x14ac:dyDescent="0.3">
      <c r="B115" s="481" t="s">
        <v>436</v>
      </c>
      <c r="C115" s="175"/>
      <c r="D115" s="175"/>
      <c r="E115" s="175"/>
      <c r="F115" s="118"/>
      <c r="G115" s="509"/>
      <c r="H115" s="178">
        <v>0</v>
      </c>
      <c r="I115" s="206"/>
      <c r="J115" s="175"/>
      <c r="K115" s="310"/>
      <c r="L115" s="310"/>
      <c r="M115" s="310"/>
      <c r="N115" s="310"/>
      <c r="O115" s="175"/>
      <c r="P115" s="118"/>
      <c r="Q115" s="310"/>
      <c r="R115" s="579">
        <v>277</v>
      </c>
      <c r="S115" s="178">
        <f t="shared" si="26"/>
        <v>0</v>
      </c>
      <c r="T115" s="206"/>
      <c r="U115" s="175"/>
      <c r="V115" s="175"/>
      <c r="W115" s="310"/>
      <c r="X115" s="310"/>
      <c r="Y115" s="310"/>
      <c r="Z115" s="310"/>
      <c r="AA115" s="310"/>
      <c r="AB115" s="175"/>
    </row>
    <row r="116" spans="2:28" s="2" customFormat="1" ht="15" hidden="1" customHeight="1" x14ac:dyDescent="0.25">
      <c r="B116" s="260" t="s">
        <v>768</v>
      </c>
      <c r="C116" s="179">
        <v>0</v>
      </c>
      <c r="D116" s="179">
        <v>0</v>
      </c>
      <c r="E116" s="179">
        <v>0</v>
      </c>
      <c r="F116" s="168"/>
      <c r="G116" s="179">
        <v>0</v>
      </c>
      <c r="H116" s="211">
        <v>0</v>
      </c>
      <c r="I116" s="179">
        <v>0</v>
      </c>
      <c r="J116" s="179">
        <v>0</v>
      </c>
      <c r="K116" s="179">
        <v>0</v>
      </c>
      <c r="L116" s="179">
        <v>0</v>
      </c>
      <c r="M116" s="179">
        <v>0</v>
      </c>
      <c r="N116" s="179">
        <v>0</v>
      </c>
      <c r="O116" s="179">
        <v>0</v>
      </c>
      <c r="P116" s="168"/>
      <c r="Q116" s="179">
        <v>0</v>
      </c>
      <c r="R116" s="179"/>
      <c r="S116" s="211">
        <f t="shared" si="26"/>
        <v>0</v>
      </c>
      <c r="T116" s="179">
        <f>SUM(T108:T115)</f>
        <v>0</v>
      </c>
      <c r="U116" s="179">
        <f>SUM(U108:U115)</f>
        <v>0</v>
      </c>
      <c r="V116" s="179">
        <f>SUM(V108:V115)</f>
        <v>0</v>
      </c>
      <c r="W116" s="179">
        <f>SUM(W108:W115)</f>
        <v>0</v>
      </c>
      <c r="X116" s="179">
        <f t="shared" ref="X116:Z116" si="27">SUM(X108:X115)</f>
        <v>0</v>
      </c>
      <c r="Y116" s="179">
        <f t="shared" si="27"/>
        <v>0</v>
      </c>
      <c r="Z116" s="179">
        <f t="shared" si="27"/>
        <v>0</v>
      </c>
      <c r="AA116" s="179">
        <f>SUM(AA108:AA115)</f>
        <v>0</v>
      </c>
      <c r="AB116" s="179">
        <f>SUM(AB108:AB115)</f>
        <v>0</v>
      </c>
    </row>
    <row r="117" spans="2:28" ht="15" hidden="1" customHeight="1" x14ac:dyDescent="0.25">
      <c r="B117" s="136" t="s">
        <v>467</v>
      </c>
      <c r="C117" s="175"/>
      <c r="D117" s="175"/>
      <c r="E117" s="175"/>
      <c r="F117" s="118"/>
      <c r="G117" s="310"/>
      <c r="H117" s="176">
        <v>0</v>
      </c>
      <c r="I117" s="206"/>
      <c r="J117" s="175"/>
      <c r="K117" s="310"/>
      <c r="L117" s="310"/>
      <c r="M117" s="310"/>
      <c r="N117" s="310"/>
      <c r="O117" s="175"/>
      <c r="P117" s="118"/>
      <c r="Q117" s="310"/>
      <c r="R117" s="310"/>
      <c r="S117" s="176">
        <f t="shared" si="26"/>
        <v>0</v>
      </c>
      <c r="T117" s="206"/>
      <c r="U117" s="175"/>
      <c r="V117" s="175"/>
      <c r="W117" s="310"/>
      <c r="X117" s="310"/>
      <c r="Y117" s="310"/>
      <c r="Z117" s="310"/>
      <c r="AA117" s="310"/>
      <c r="AB117" s="175"/>
    </row>
    <row r="118" spans="2:28" ht="15" hidden="1" customHeight="1" x14ac:dyDescent="0.25">
      <c r="B118" s="136" t="s">
        <v>198</v>
      </c>
      <c r="C118" s="175"/>
      <c r="D118" s="175"/>
      <c r="E118" s="175"/>
      <c r="F118" s="118"/>
      <c r="G118" s="310"/>
      <c r="H118" s="177">
        <v>0</v>
      </c>
      <c r="I118" s="206"/>
      <c r="J118" s="175"/>
      <c r="K118" s="310"/>
      <c r="L118" s="310"/>
      <c r="M118" s="310"/>
      <c r="N118" s="310"/>
      <c r="O118" s="175"/>
      <c r="P118" s="118"/>
      <c r="Q118" s="310"/>
      <c r="R118" s="310"/>
      <c r="S118" s="177">
        <f t="shared" si="26"/>
        <v>0</v>
      </c>
      <c r="T118" s="206"/>
      <c r="U118" s="175"/>
      <c r="V118" s="175"/>
      <c r="W118" s="310"/>
      <c r="X118" s="310"/>
      <c r="Y118" s="310"/>
      <c r="Z118" s="310"/>
      <c r="AA118" s="310"/>
      <c r="AB118" s="175"/>
    </row>
    <row r="119" spans="2:28" ht="15" hidden="1" customHeight="1" x14ac:dyDescent="0.25">
      <c r="B119" s="136" t="s">
        <v>199</v>
      </c>
      <c r="C119" s="175"/>
      <c r="D119" s="175"/>
      <c r="E119" s="175"/>
      <c r="F119" s="118"/>
      <c r="G119" s="310"/>
      <c r="H119" s="177">
        <v>0</v>
      </c>
      <c r="I119" s="206"/>
      <c r="J119" s="175"/>
      <c r="K119" s="310"/>
      <c r="L119" s="310"/>
      <c r="M119" s="310"/>
      <c r="N119" s="310"/>
      <c r="O119" s="175"/>
      <c r="P119" s="118"/>
      <c r="Q119" s="310"/>
      <c r="R119" s="310"/>
      <c r="S119" s="177">
        <f t="shared" si="26"/>
        <v>0</v>
      </c>
      <c r="T119" s="206"/>
      <c r="U119" s="175"/>
      <c r="V119" s="175"/>
      <c r="W119" s="310"/>
      <c r="X119" s="310"/>
      <c r="Y119" s="310"/>
      <c r="Z119" s="310"/>
      <c r="AA119" s="310"/>
      <c r="AB119" s="175"/>
    </row>
    <row r="120" spans="2:28" ht="15" hidden="1" customHeight="1" x14ac:dyDescent="0.25">
      <c r="B120" s="136" t="s">
        <v>200</v>
      </c>
      <c r="C120" s="175"/>
      <c r="D120" s="175"/>
      <c r="E120" s="175"/>
      <c r="F120" s="118"/>
      <c r="G120" s="310"/>
      <c r="H120" s="177">
        <v>0</v>
      </c>
      <c r="I120" s="206"/>
      <c r="J120" s="175"/>
      <c r="K120" s="310"/>
      <c r="L120" s="310"/>
      <c r="M120" s="310"/>
      <c r="N120" s="310"/>
      <c r="O120" s="175"/>
      <c r="P120" s="118"/>
      <c r="Q120" s="310"/>
      <c r="R120" s="310"/>
      <c r="S120" s="177">
        <f t="shared" si="26"/>
        <v>0</v>
      </c>
      <c r="T120" s="206"/>
      <c r="U120" s="175"/>
      <c r="V120" s="175"/>
      <c r="W120" s="310"/>
      <c r="X120" s="310"/>
      <c r="Y120" s="310"/>
      <c r="Z120" s="310"/>
      <c r="AA120" s="310"/>
      <c r="AB120" s="175"/>
    </row>
    <row r="121" spans="2:28" ht="15" hidden="1" customHeight="1" x14ac:dyDescent="0.25">
      <c r="B121" s="136" t="s">
        <v>464</v>
      </c>
      <c r="C121" s="175"/>
      <c r="D121" s="175"/>
      <c r="E121" s="175"/>
      <c r="F121" s="118"/>
      <c r="G121" s="310"/>
      <c r="H121" s="177">
        <v>0</v>
      </c>
      <c r="I121" s="206"/>
      <c r="J121" s="175"/>
      <c r="K121" s="310"/>
      <c r="L121" s="310"/>
      <c r="M121" s="310"/>
      <c r="N121" s="310"/>
      <c r="O121" s="175"/>
      <c r="P121" s="118"/>
      <c r="Q121" s="310"/>
      <c r="R121" s="310"/>
      <c r="S121" s="177">
        <f t="shared" si="26"/>
        <v>0</v>
      </c>
      <c r="T121" s="206"/>
      <c r="U121" s="175"/>
      <c r="V121" s="175"/>
      <c r="W121" s="310"/>
      <c r="X121" s="310"/>
      <c r="Y121" s="310"/>
      <c r="Z121" s="310"/>
      <c r="AA121" s="310"/>
      <c r="AB121" s="175"/>
    </row>
    <row r="122" spans="2:28" ht="15" hidden="1" customHeight="1" x14ac:dyDescent="0.25">
      <c r="B122" s="136" t="s">
        <v>468</v>
      </c>
      <c r="C122" s="175"/>
      <c r="D122" s="175"/>
      <c r="E122" s="175"/>
      <c r="F122" s="118"/>
      <c r="G122" s="310"/>
      <c r="H122" s="177">
        <v>0</v>
      </c>
      <c r="I122" s="206"/>
      <c r="J122" s="175"/>
      <c r="K122" s="310"/>
      <c r="L122" s="310"/>
      <c r="M122" s="310"/>
      <c r="N122" s="310"/>
      <c r="O122" s="175"/>
      <c r="P122" s="118"/>
      <c r="Q122" s="310"/>
      <c r="R122" s="310"/>
      <c r="S122" s="177">
        <f t="shared" si="26"/>
        <v>0</v>
      </c>
      <c r="T122" s="206"/>
      <c r="U122" s="175"/>
      <c r="V122" s="175"/>
      <c r="W122" s="310"/>
      <c r="X122" s="310"/>
      <c r="Y122" s="310"/>
      <c r="Z122" s="310"/>
      <c r="AA122" s="310"/>
      <c r="AB122" s="175"/>
    </row>
    <row r="123" spans="2:28" ht="15" hidden="1" customHeight="1" x14ac:dyDescent="0.25">
      <c r="B123" s="136" t="s">
        <v>449</v>
      </c>
      <c r="C123" s="175"/>
      <c r="D123" s="175"/>
      <c r="E123" s="175"/>
      <c r="F123" s="118"/>
      <c r="G123" s="310"/>
      <c r="H123" s="177">
        <v>0</v>
      </c>
      <c r="I123" s="206"/>
      <c r="J123" s="175"/>
      <c r="K123" s="310"/>
      <c r="L123" s="310"/>
      <c r="M123" s="310"/>
      <c r="N123" s="310"/>
      <c r="O123" s="175"/>
      <c r="P123" s="118"/>
      <c r="Q123" s="310"/>
      <c r="R123" s="310"/>
      <c r="S123" s="177">
        <f>E123</f>
        <v>0</v>
      </c>
      <c r="T123" s="206"/>
      <c r="U123" s="175"/>
      <c r="V123" s="175"/>
      <c r="W123" s="310"/>
      <c r="X123" s="310"/>
      <c r="Y123" s="310"/>
      <c r="Z123" s="310"/>
      <c r="AA123" s="310"/>
      <c r="AB123" s="175"/>
    </row>
    <row r="124" spans="2:28" ht="15" hidden="1" customHeight="1" x14ac:dyDescent="0.25">
      <c r="B124" s="136" t="s">
        <v>450</v>
      </c>
      <c r="C124" s="175"/>
      <c r="D124" s="175"/>
      <c r="E124" s="175"/>
      <c r="F124" s="118"/>
      <c r="G124" s="310"/>
      <c r="H124" s="177">
        <v>0</v>
      </c>
      <c r="I124" s="206"/>
      <c r="J124" s="175"/>
      <c r="K124" s="310"/>
      <c r="L124" s="310"/>
      <c r="M124" s="310"/>
      <c r="N124" s="310"/>
      <c r="O124" s="175"/>
      <c r="P124" s="118"/>
      <c r="Q124" s="310"/>
      <c r="R124" s="310"/>
      <c r="S124" s="177">
        <f>E124</f>
        <v>0</v>
      </c>
      <c r="T124" s="206"/>
      <c r="U124" s="175"/>
      <c r="V124" s="175"/>
      <c r="W124" s="310"/>
      <c r="X124" s="310"/>
      <c r="Y124" s="310"/>
      <c r="Z124" s="310"/>
      <c r="AA124" s="310"/>
      <c r="AB124" s="175"/>
    </row>
    <row r="125" spans="2:28" ht="15" hidden="1" customHeight="1" x14ac:dyDescent="0.25">
      <c r="B125" s="136" t="s">
        <v>451</v>
      </c>
      <c r="C125" s="175"/>
      <c r="D125" s="175"/>
      <c r="E125" s="175"/>
      <c r="F125" s="118"/>
      <c r="G125" s="310"/>
      <c r="H125" s="177">
        <v>0</v>
      </c>
      <c r="I125" s="206"/>
      <c r="J125" s="175"/>
      <c r="K125" s="310"/>
      <c r="L125" s="310"/>
      <c r="M125" s="310"/>
      <c r="N125" s="310"/>
      <c r="O125" s="175"/>
      <c r="P125" s="118"/>
      <c r="Q125" s="310"/>
      <c r="R125" s="310"/>
      <c r="S125" s="177">
        <f>E125</f>
        <v>0</v>
      </c>
      <c r="T125" s="206"/>
      <c r="U125" s="175"/>
      <c r="V125" s="175"/>
      <c r="W125" s="310"/>
      <c r="X125" s="310"/>
      <c r="Y125" s="310"/>
      <c r="Z125" s="310"/>
      <c r="AA125" s="310"/>
      <c r="AB125" s="175"/>
    </row>
    <row r="126" spans="2:28" ht="15" hidden="1" customHeight="1" x14ac:dyDescent="0.25">
      <c r="B126" s="136" t="s">
        <v>452</v>
      </c>
      <c r="C126" s="175"/>
      <c r="D126" s="175"/>
      <c r="E126" s="175"/>
      <c r="F126" s="118"/>
      <c r="G126" s="310"/>
      <c r="H126" s="177">
        <v>0</v>
      </c>
      <c r="I126" s="206"/>
      <c r="J126" s="175"/>
      <c r="K126" s="310"/>
      <c r="L126" s="310"/>
      <c r="M126" s="310"/>
      <c r="N126" s="310"/>
      <c r="O126" s="175"/>
      <c r="P126" s="118"/>
      <c r="Q126" s="310"/>
      <c r="R126" s="310"/>
      <c r="S126" s="177">
        <f>E126</f>
        <v>0</v>
      </c>
      <c r="T126" s="206"/>
      <c r="U126" s="175"/>
      <c r="V126" s="175"/>
      <c r="W126" s="310"/>
      <c r="X126" s="310"/>
      <c r="Y126" s="310"/>
      <c r="Z126" s="310"/>
      <c r="AA126" s="310"/>
      <c r="AB126" s="175"/>
    </row>
    <row r="127" spans="2:28" ht="15" hidden="1" customHeight="1" x14ac:dyDescent="0.25">
      <c r="B127" s="136" t="s">
        <v>469</v>
      </c>
      <c r="C127" s="175"/>
      <c r="D127" s="175"/>
      <c r="E127" s="175"/>
      <c r="F127" s="118"/>
      <c r="G127" s="310"/>
      <c r="H127" s="177">
        <v>0</v>
      </c>
      <c r="I127" s="206"/>
      <c r="J127" s="175"/>
      <c r="K127" s="310"/>
      <c r="L127" s="310"/>
      <c r="M127" s="310"/>
      <c r="N127" s="310"/>
      <c r="O127" s="175"/>
      <c r="P127" s="118"/>
      <c r="Q127" s="310"/>
      <c r="R127" s="310"/>
      <c r="S127" s="177">
        <f>E127</f>
        <v>0</v>
      </c>
      <c r="T127" s="206"/>
      <c r="U127" s="175"/>
      <c r="V127" s="175"/>
      <c r="W127" s="310"/>
      <c r="X127" s="310"/>
      <c r="Y127" s="310"/>
      <c r="Z127" s="310"/>
      <c r="AA127" s="310"/>
      <c r="AB127" s="175"/>
    </row>
    <row r="128" spans="2:28" ht="15" hidden="1" customHeight="1" x14ac:dyDescent="0.25">
      <c r="B128" s="136" t="s">
        <v>465</v>
      </c>
      <c r="C128" s="175"/>
      <c r="D128" s="175"/>
      <c r="E128" s="175"/>
      <c r="F128" s="118"/>
      <c r="G128" s="310"/>
      <c r="H128" s="177">
        <v>0</v>
      </c>
      <c r="I128" s="206"/>
      <c r="J128" s="175"/>
      <c r="K128" s="310"/>
      <c r="L128" s="310"/>
      <c r="M128" s="310"/>
      <c r="N128" s="310"/>
      <c r="O128" s="175"/>
      <c r="P128" s="118"/>
      <c r="Q128" s="310"/>
      <c r="R128" s="310"/>
      <c r="S128" s="177">
        <f t="shared" si="26"/>
        <v>0</v>
      </c>
      <c r="T128" s="206"/>
      <c r="U128" s="175"/>
      <c r="V128" s="175"/>
      <c r="W128" s="310"/>
      <c r="X128" s="310"/>
      <c r="Y128" s="310"/>
      <c r="Z128" s="310"/>
      <c r="AA128" s="310"/>
      <c r="AB128" s="175"/>
    </row>
    <row r="129" spans="2:28" ht="15" hidden="1" customHeight="1" x14ac:dyDescent="0.25">
      <c r="B129" s="136" t="s">
        <v>466</v>
      </c>
      <c r="C129" s="175"/>
      <c r="D129" s="175"/>
      <c r="E129" s="175"/>
      <c r="F129" s="118"/>
      <c r="G129" s="210"/>
      <c r="H129" s="178">
        <v>0</v>
      </c>
      <c r="I129" s="209"/>
      <c r="J129" s="210"/>
      <c r="K129" s="210"/>
      <c r="L129" s="210"/>
      <c r="M129" s="210"/>
      <c r="N129" s="210"/>
      <c r="O129" s="210"/>
      <c r="P129" s="118"/>
      <c r="Q129" s="310"/>
      <c r="R129" s="210"/>
      <c r="S129" s="178">
        <f t="shared" si="26"/>
        <v>0</v>
      </c>
      <c r="T129" s="206"/>
      <c r="U129" s="175"/>
      <c r="V129" s="175"/>
      <c r="W129" s="310"/>
      <c r="X129" s="310"/>
      <c r="Y129" s="310"/>
      <c r="Z129" s="310"/>
      <c r="AA129" s="310"/>
      <c r="AB129" s="175"/>
    </row>
  </sheetData>
  <sheetProtection formatCells="0" formatColumns="0" formatRows="0" insertColumns="0" insertRows="0"/>
  <mergeCells count="2">
    <mergeCell ref="D5:D6"/>
    <mergeCell ref="E5:E6"/>
  </mergeCells>
  <dataValidations count="1">
    <dataValidation type="custom" allowBlank="1" showErrorMessage="1" errorTitle="Data entry error:" error="Please enter a numeric value or leave blank!" sqref="Q17:Q29 Q83:Q90 Q33:Q40 Q8:Q15 Q92:Q104 Q42:Q54 Q58:Q65 Q67:Q79 Q117:Q129 Q108:Q115 G92:G104 G83:G90 G33:G40 G8:G15 G42:G54 G58:G65 G67:G79 G117:G129 G108:G115 G17:G29 T17:AB29 T83:AB90 T33:AB40 T8:AB15 T92:AB104 T42:AB54 T58:AB65 T67:AB79 T117:AB129 T108:AB115 I92:O104 I83:O90 I33:O40 I8:O15 I42:O54 I58:O65 I67:O79 I117:O129 I108:O115 I17:O29 C8:E15 C17:E29 C42:E54 C92:E104 C58:E65 C33:E40 C83:E90 C67:E79 C108:E115 C117:E129">
      <formula1>OR(ISNUMBER(C8),ISBLANK(C8))</formula1>
    </dataValidation>
  </dataValidations>
  <pageMargins left="0.7" right="0.7" top="0.75" bottom="0.75" header="0.3" footer="0.3"/>
  <pageSetup scale="78" orientation="portrait" r:id="rId1"/>
  <headerFooter>
    <oddFooter>&amp;LPrinted: &amp;D&amp;R&amp;P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H115"/>
  <sheetViews>
    <sheetView showGridLines="0" zoomScale="80" zoomScaleNormal="80" workbookViewId="0">
      <pane xSplit="2" ySplit="6" topLeftCell="C7" activePane="bottomRight" state="frozen"/>
      <selection activeCell="L137" sqref="L137"/>
      <selection pane="topRight" activeCell="L137" sqref="L137"/>
      <selection pane="bottomLeft" activeCell="L137" sqref="L137"/>
      <selection pane="bottomRight" activeCell="C7" sqref="C7"/>
    </sheetView>
  </sheetViews>
  <sheetFormatPr defaultRowHeight="15" customHeight="1" x14ac:dyDescent="0.25"/>
  <cols>
    <col min="1" max="1" width="1.5703125" customWidth="1"/>
    <col min="2" max="2" width="40.5703125" customWidth="1"/>
    <col min="3" max="3" width="21.7109375" bestFit="1" customWidth="1"/>
    <col min="4" max="4" width="10.140625" style="6" customWidth="1"/>
    <col min="7" max="7" width="14.5703125" customWidth="1"/>
    <col min="8" max="8" width="2" customWidth="1"/>
  </cols>
  <sheetData>
    <row r="1" spans="1:8" ht="15.75" customHeight="1" x14ac:dyDescent="0.25">
      <c r="A1" s="5" t="str">
        <f>TemplateName</f>
        <v>CCAR 2014 Market Shocks: Severely Adverse Scenario</v>
      </c>
      <c r="E1" s="333"/>
      <c r="F1" s="333"/>
      <c r="G1" s="333"/>
      <c r="H1" s="333"/>
    </row>
    <row r="2" spans="1:8" ht="15.75" customHeight="1" x14ac:dyDescent="0.25">
      <c r="A2" s="20" t="s">
        <v>501</v>
      </c>
      <c r="E2" s="333"/>
      <c r="F2" s="333"/>
      <c r="G2" s="333"/>
      <c r="H2" s="333"/>
    </row>
    <row r="5" spans="1:8" ht="15.75" customHeight="1" x14ac:dyDescent="0.25"/>
    <row r="6" spans="1:8" s="13" customFormat="1" ht="30.75" customHeight="1" x14ac:dyDescent="0.25">
      <c r="A6" s="112"/>
      <c r="B6" s="19"/>
      <c r="C6" s="248" t="s">
        <v>732</v>
      </c>
      <c r="D6" s="158"/>
    </row>
    <row r="7" spans="1:8" ht="20.25" customHeight="1" thickBot="1" x14ac:dyDescent="0.3">
      <c r="B7" s="1" t="s">
        <v>496</v>
      </c>
    </row>
    <row r="8" spans="1:8" s="76" customFormat="1" ht="15" customHeight="1" x14ac:dyDescent="0.25">
      <c r="B8" s="479" t="s">
        <v>429</v>
      </c>
      <c r="C8" s="578">
        <v>-0.15</v>
      </c>
      <c r="D8" s="7"/>
    </row>
    <row r="9" spans="1:8" ht="15" customHeight="1" x14ac:dyDescent="0.25">
      <c r="B9" s="480" t="s">
        <v>430</v>
      </c>
      <c r="C9" s="578">
        <v>-0.15</v>
      </c>
    </row>
    <row r="10" spans="1:8" ht="15" customHeight="1" x14ac:dyDescent="0.25">
      <c r="B10" s="480" t="s">
        <v>431</v>
      </c>
      <c r="C10" s="578">
        <v>-0.15</v>
      </c>
    </row>
    <row r="11" spans="1:8" ht="15" customHeight="1" x14ac:dyDescent="0.25">
      <c r="B11" s="480" t="s">
        <v>432</v>
      </c>
      <c r="C11" s="578">
        <v>-0.15</v>
      </c>
    </row>
    <row r="12" spans="1:8" ht="15" customHeight="1" x14ac:dyDescent="0.25">
      <c r="B12" s="480" t="s">
        <v>433</v>
      </c>
      <c r="C12" s="578">
        <v>-0.15</v>
      </c>
    </row>
    <row r="13" spans="1:8" ht="15" customHeight="1" x14ac:dyDescent="0.25">
      <c r="B13" s="480" t="s">
        <v>434</v>
      </c>
      <c r="C13" s="578">
        <v>-0.15</v>
      </c>
    </row>
    <row r="14" spans="1:8" ht="15" customHeight="1" x14ac:dyDescent="0.25">
      <c r="B14" s="480" t="s">
        <v>435</v>
      </c>
      <c r="C14" s="578">
        <v>-0.15</v>
      </c>
    </row>
    <row r="15" spans="1:8" ht="15" customHeight="1" thickBot="1" x14ac:dyDescent="0.3">
      <c r="B15" s="481" t="s">
        <v>436</v>
      </c>
      <c r="C15" s="578">
        <v>-0.15</v>
      </c>
    </row>
    <row r="16" spans="1:8" s="2" customFormat="1" ht="15" hidden="1" customHeight="1" x14ac:dyDescent="0.25">
      <c r="B16" s="260" t="s">
        <v>197</v>
      </c>
      <c r="C16" s="179">
        <f>SUM(C8:C15)</f>
        <v>-1.2</v>
      </c>
    </row>
    <row r="17" spans="2:3" ht="15" hidden="1" customHeight="1" x14ac:dyDescent="0.25">
      <c r="B17" s="136" t="s">
        <v>467</v>
      </c>
      <c r="C17" s="175"/>
    </row>
    <row r="18" spans="2:3" ht="15" hidden="1" customHeight="1" x14ac:dyDescent="0.25">
      <c r="B18" s="136" t="s">
        <v>198</v>
      </c>
      <c r="C18" s="175"/>
    </row>
    <row r="19" spans="2:3" ht="15" hidden="1" customHeight="1" x14ac:dyDescent="0.25">
      <c r="B19" s="136" t="s">
        <v>199</v>
      </c>
      <c r="C19" s="175"/>
    </row>
    <row r="20" spans="2:3" ht="15" hidden="1" customHeight="1" x14ac:dyDescent="0.25">
      <c r="B20" s="136" t="s">
        <v>200</v>
      </c>
      <c r="C20" s="175"/>
    </row>
    <row r="21" spans="2:3" ht="15" hidden="1" customHeight="1" x14ac:dyDescent="0.25">
      <c r="B21" s="136" t="s">
        <v>464</v>
      </c>
      <c r="C21" s="175"/>
    </row>
    <row r="22" spans="2:3" ht="15" hidden="1" customHeight="1" x14ac:dyDescent="0.25">
      <c r="B22" s="136" t="s">
        <v>468</v>
      </c>
      <c r="C22" s="175"/>
    </row>
    <row r="23" spans="2:3" ht="15" hidden="1" customHeight="1" x14ac:dyDescent="0.25">
      <c r="B23" s="136" t="s">
        <v>449</v>
      </c>
      <c r="C23" s="175"/>
    </row>
    <row r="24" spans="2:3" ht="15" hidden="1" customHeight="1" x14ac:dyDescent="0.25">
      <c r="B24" s="136" t="s">
        <v>450</v>
      </c>
      <c r="C24" s="175"/>
    </row>
    <row r="25" spans="2:3" ht="15" hidden="1" customHeight="1" x14ac:dyDescent="0.25">
      <c r="B25" s="136" t="s">
        <v>451</v>
      </c>
      <c r="C25" s="175"/>
    </row>
    <row r="26" spans="2:3" ht="15" hidden="1" customHeight="1" x14ac:dyDescent="0.25">
      <c r="B26" s="136" t="s">
        <v>452</v>
      </c>
      <c r="C26" s="175"/>
    </row>
    <row r="27" spans="2:3" ht="15" hidden="1" customHeight="1" x14ac:dyDescent="0.25">
      <c r="B27" s="136" t="s">
        <v>469</v>
      </c>
      <c r="C27" s="175"/>
    </row>
    <row r="28" spans="2:3" ht="15" hidden="1" customHeight="1" x14ac:dyDescent="0.25">
      <c r="B28" s="136" t="s">
        <v>465</v>
      </c>
      <c r="C28" s="175"/>
    </row>
    <row r="29" spans="2:3" ht="15" hidden="1" customHeight="1" x14ac:dyDescent="0.25">
      <c r="B29" s="136" t="s">
        <v>466</v>
      </c>
      <c r="C29" s="175"/>
    </row>
    <row r="30" spans="2:3" s="2" customFormat="1" ht="15.75" hidden="1" customHeight="1" thickBot="1" x14ac:dyDescent="0.3">
      <c r="B30" s="262" t="str">
        <f>B16</f>
        <v>Total</v>
      </c>
      <c r="C30" s="179">
        <f>SUM(C17:C29)</f>
        <v>0</v>
      </c>
    </row>
    <row r="32" spans="2:3" ht="15.75" customHeight="1" thickBot="1" x14ac:dyDescent="0.3">
      <c r="B32" s="1" t="s">
        <v>497</v>
      </c>
    </row>
    <row r="33" spans="2:4" s="76" customFormat="1" ht="15" customHeight="1" x14ac:dyDescent="0.25">
      <c r="B33" s="479" t="s">
        <v>429</v>
      </c>
      <c r="C33" s="578">
        <v>-0.15</v>
      </c>
      <c r="D33" s="7"/>
    </row>
    <row r="34" spans="2:4" ht="15" customHeight="1" x14ac:dyDescent="0.25">
      <c r="B34" s="480" t="s">
        <v>430</v>
      </c>
      <c r="C34" s="578">
        <v>-0.15</v>
      </c>
    </row>
    <row r="35" spans="2:4" ht="15" customHeight="1" x14ac:dyDescent="0.25">
      <c r="B35" s="480" t="s">
        <v>431</v>
      </c>
      <c r="C35" s="578">
        <v>-0.15</v>
      </c>
    </row>
    <row r="36" spans="2:4" ht="15" customHeight="1" x14ac:dyDescent="0.25">
      <c r="B36" s="480" t="s">
        <v>432</v>
      </c>
      <c r="C36" s="578">
        <v>-0.15</v>
      </c>
    </row>
    <row r="37" spans="2:4" ht="15" customHeight="1" x14ac:dyDescent="0.25">
      <c r="B37" s="480" t="s">
        <v>433</v>
      </c>
      <c r="C37" s="578">
        <v>-0.15</v>
      </c>
    </row>
    <row r="38" spans="2:4" ht="15" customHeight="1" x14ac:dyDescent="0.25">
      <c r="B38" s="480" t="s">
        <v>434</v>
      </c>
      <c r="C38" s="578">
        <v>-0.15</v>
      </c>
    </row>
    <row r="39" spans="2:4" ht="15" customHeight="1" x14ac:dyDescent="0.25">
      <c r="B39" s="480" t="s">
        <v>435</v>
      </c>
      <c r="C39" s="578">
        <v>-0.15</v>
      </c>
    </row>
    <row r="40" spans="2:4" ht="15" customHeight="1" thickBot="1" x14ac:dyDescent="0.3">
      <c r="B40" s="481" t="s">
        <v>436</v>
      </c>
      <c r="C40" s="578">
        <v>-0.15</v>
      </c>
    </row>
    <row r="41" spans="2:4" s="2" customFormat="1" ht="15" hidden="1" customHeight="1" x14ac:dyDescent="0.25">
      <c r="B41" s="260" t="s">
        <v>197</v>
      </c>
      <c r="C41" s="179">
        <f>SUM(C33:C40)</f>
        <v>-1.2</v>
      </c>
    </row>
    <row r="42" spans="2:4" ht="15" hidden="1" customHeight="1" x14ac:dyDescent="0.25">
      <c r="B42" s="136" t="s">
        <v>467</v>
      </c>
      <c r="C42" s="175"/>
    </row>
    <row r="43" spans="2:4" ht="15" hidden="1" customHeight="1" x14ac:dyDescent="0.25">
      <c r="B43" s="136" t="s">
        <v>198</v>
      </c>
      <c r="C43" s="175"/>
    </row>
    <row r="44" spans="2:4" ht="15" hidden="1" customHeight="1" x14ac:dyDescent="0.25">
      <c r="B44" s="136" t="s">
        <v>199</v>
      </c>
      <c r="C44" s="175"/>
    </row>
    <row r="45" spans="2:4" ht="15" hidden="1" customHeight="1" x14ac:dyDescent="0.25">
      <c r="B45" s="136" t="s">
        <v>200</v>
      </c>
      <c r="C45" s="175"/>
    </row>
    <row r="46" spans="2:4" ht="15" hidden="1" customHeight="1" x14ac:dyDescent="0.25">
      <c r="B46" s="136" t="s">
        <v>464</v>
      </c>
      <c r="C46" s="175"/>
    </row>
    <row r="47" spans="2:4" ht="15" hidden="1" customHeight="1" x14ac:dyDescent="0.25">
      <c r="B47" s="136" t="s">
        <v>468</v>
      </c>
      <c r="C47" s="175"/>
    </row>
    <row r="48" spans="2:4" ht="15" hidden="1" customHeight="1" x14ac:dyDescent="0.25">
      <c r="B48" s="136" t="s">
        <v>449</v>
      </c>
      <c r="C48" s="175"/>
    </row>
    <row r="49" spans="2:3" ht="15" hidden="1" customHeight="1" x14ac:dyDescent="0.25">
      <c r="B49" s="136" t="s">
        <v>450</v>
      </c>
      <c r="C49" s="175"/>
    </row>
    <row r="50" spans="2:3" ht="15" hidden="1" customHeight="1" x14ac:dyDescent="0.25">
      <c r="B50" s="136" t="s">
        <v>451</v>
      </c>
      <c r="C50" s="175"/>
    </row>
    <row r="51" spans="2:3" ht="15" hidden="1" customHeight="1" x14ac:dyDescent="0.25">
      <c r="B51" s="136" t="s">
        <v>452</v>
      </c>
      <c r="C51" s="175"/>
    </row>
    <row r="52" spans="2:3" ht="15" hidden="1" customHeight="1" x14ac:dyDescent="0.25">
      <c r="B52" s="136" t="s">
        <v>469</v>
      </c>
      <c r="C52" s="175"/>
    </row>
    <row r="53" spans="2:3" ht="15" hidden="1" customHeight="1" x14ac:dyDescent="0.25">
      <c r="B53" s="136" t="s">
        <v>465</v>
      </c>
      <c r="C53" s="175"/>
    </row>
    <row r="54" spans="2:3" ht="15" hidden="1" customHeight="1" x14ac:dyDescent="0.25">
      <c r="B54" s="136" t="s">
        <v>466</v>
      </c>
      <c r="C54" s="175"/>
    </row>
    <row r="55" spans="2:3" s="2" customFormat="1" ht="15.75" hidden="1" customHeight="1" thickBot="1" x14ac:dyDescent="0.3">
      <c r="B55" s="262" t="str">
        <f>B41</f>
        <v>Total</v>
      </c>
      <c r="C55" s="179">
        <f>SUM(C42:C54)</f>
        <v>0</v>
      </c>
    </row>
    <row r="56" spans="2:3" ht="15" customHeight="1" x14ac:dyDescent="0.25">
      <c r="B56" s="76"/>
    </row>
    <row r="57" spans="2:3" ht="15.75" customHeight="1" thickBot="1" x14ac:dyDescent="0.3">
      <c r="B57" s="1" t="s">
        <v>498</v>
      </c>
    </row>
    <row r="58" spans="2:3" ht="15" customHeight="1" x14ac:dyDescent="0.25">
      <c r="B58" s="479" t="s">
        <v>429</v>
      </c>
      <c r="C58" s="578">
        <v>-0.15</v>
      </c>
    </row>
    <row r="59" spans="2:3" ht="15" customHeight="1" x14ac:dyDescent="0.25">
      <c r="B59" s="480" t="s">
        <v>430</v>
      </c>
      <c r="C59" s="578">
        <v>-0.15</v>
      </c>
    </row>
    <row r="60" spans="2:3" ht="15" customHeight="1" x14ac:dyDescent="0.25">
      <c r="B60" s="480" t="s">
        <v>431</v>
      </c>
      <c r="C60" s="578">
        <v>-0.15</v>
      </c>
    </row>
    <row r="61" spans="2:3" ht="15" customHeight="1" x14ac:dyDescent="0.25">
      <c r="B61" s="480" t="s">
        <v>432</v>
      </c>
      <c r="C61" s="578">
        <v>-0.15</v>
      </c>
    </row>
    <row r="62" spans="2:3" ht="15" customHeight="1" x14ac:dyDescent="0.25">
      <c r="B62" s="480" t="s">
        <v>433</v>
      </c>
      <c r="C62" s="578">
        <v>-0.15</v>
      </c>
    </row>
    <row r="63" spans="2:3" ht="15" customHeight="1" x14ac:dyDescent="0.25">
      <c r="B63" s="480" t="s">
        <v>434</v>
      </c>
      <c r="C63" s="578">
        <v>-0.15</v>
      </c>
    </row>
    <row r="64" spans="2:3" ht="15" customHeight="1" x14ac:dyDescent="0.25">
      <c r="B64" s="480" t="s">
        <v>435</v>
      </c>
      <c r="C64" s="578">
        <v>-0.15</v>
      </c>
    </row>
    <row r="65" spans="2:3" ht="15" customHeight="1" thickBot="1" x14ac:dyDescent="0.3">
      <c r="B65" s="481" t="s">
        <v>436</v>
      </c>
      <c r="C65" s="578">
        <v>-0.15</v>
      </c>
    </row>
    <row r="66" spans="2:3" s="2" customFormat="1" ht="15" hidden="1" customHeight="1" x14ac:dyDescent="0.25">
      <c r="B66" s="260" t="s">
        <v>197</v>
      </c>
      <c r="C66" s="179">
        <f>SUM(C58:C65)</f>
        <v>-1.2</v>
      </c>
    </row>
    <row r="67" spans="2:3" ht="15" hidden="1" customHeight="1" x14ac:dyDescent="0.25">
      <c r="B67" s="136" t="s">
        <v>467</v>
      </c>
      <c r="C67" s="175"/>
    </row>
    <row r="68" spans="2:3" ht="15" hidden="1" customHeight="1" x14ac:dyDescent="0.25">
      <c r="B68" s="136" t="s">
        <v>198</v>
      </c>
      <c r="C68" s="175"/>
    </row>
    <row r="69" spans="2:3" ht="15" hidden="1" customHeight="1" x14ac:dyDescent="0.25">
      <c r="B69" s="136" t="s">
        <v>199</v>
      </c>
      <c r="C69" s="175"/>
    </row>
    <row r="70" spans="2:3" ht="15" hidden="1" customHeight="1" x14ac:dyDescent="0.25">
      <c r="B70" s="136" t="s">
        <v>200</v>
      </c>
      <c r="C70" s="175"/>
    </row>
    <row r="71" spans="2:3" ht="15" hidden="1" customHeight="1" x14ac:dyDescent="0.25">
      <c r="B71" s="136" t="s">
        <v>464</v>
      </c>
      <c r="C71" s="175"/>
    </row>
    <row r="72" spans="2:3" ht="15" hidden="1" customHeight="1" x14ac:dyDescent="0.25">
      <c r="B72" s="136" t="s">
        <v>468</v>
      </c>
      <c r="C72" s="175"/>
    </row>
    <row r="73" spans="2:3" ht="15" hidden="1" customHeight="1" x14ac:dyDescent="0.25">
      <c r="B73" s="136" t="s">
        <v>449</v>
      </c>
      <c r="C73" s="175"/>
    </row>
    <row r="74" spans="2:3" ht="15" hidden="1" customHeight="1" x14ac:dyDescent="0.25">
      <c r="B74" s="136" t="s">
        <v>450</v>
      </c>
      <c r="C74" s="175"/>
    </row>
    <row r="75" spans="2:3" ht="15" hidden="1" customHeight="1" x14ac:dyDescent="0.25">
      <c r="B75" s="136" t="s">
        <v>451</v>
      </c>
      <c r="C75" s="175"/>
    </row>
    <row r="76" spans="2:3" ht="15" hidden="1" customHeight="1" x14ac:dyDescent="0.25">
      <c r="B76" s="136" t="s">
        <v>452</v>
      </c>
      <c r="C76" s="175"/>
    </row>
    <row r="77" spans="2:3" ht="15" hidden="1" customHeight="1" x14ac:dyDescent="0.25">
      <c r="B77" s="136" t="s">
        <v>469</v>
      </c>
      <c r="C77" s="175"/>
    </row>
    <row r="78" spans="2:3" ht="15" hidden="1" customHeight="1" x14ac:dyDescent="0.25">
      <c r="B78" s="136" t="s">
        <v>465</v>
      </c>
      <c r="C78" s="175"/>
    </row>
    <row r="79" spans="2:3" ht="15" hidden="1" customHeight="1" x14ac:dyDescent="0.25">
      <c r="B79" s="136" t="s">
        <v>466</v>
      </c>
      <c r="C79" s="175"/>
    </row>
    <row r="80" spans="2:3" s="2" customFormat="1" ht="15.75" hidden="1" customHeight="1" thickBot="1" x14ac:dyDescent="0.3">
      <c r="B80" s="262" t="str">
        <f>B66</f>
        <v>Total</v>
      </c>
      <c r="C80" s="179">
        <f>SUM(C67:C79)</f>
        <v>0</v>
      </c>
    </row>
    <row r="82" spans="2:3" ht="15.75" customHeight="1" thickBot="1" x14ac:dyDescent="0.3">
      <c r="B82" s="1" t="s">
        <v>499</v>
      </c>
    </row>
    <row r="83" spans="2:3" ht="15" customHeight="1" x14ac:dyDescent="0.25">
      <c r="B83" s="479" t="s">
        <v>429</v>
      </c>
      <c r="C83" s="578">
        <v>-0.15</v>
      </c>
    </row>
    <row r="84" spans="2:3" ht="15" customHeight="1" x14ac:dyDescent="0.25">
      <c r="B84" s="480" t="s">
        <v>430</v>
      </c>
      <c r="C84" s="578">
        <v>-0.15</v>
      </c>
    </row>
    <row r="85" spans="2:3" ht="15" customHeight="1" x14ac:dyDescent="0.25">
      <c r="B85" s="480" t="s">
        <v>431</v>
      </c>
      <c r="C85" s="578">
        <v>-0.15</v>
      </c>
    </row>
    <row r="86" spans="2:3" ht="15" customHeight="1" x14ac:dyDescent="0.25">
      <c r="B86" s="480" t="s">
        <v>432</v>
      </c>
      <c r="C86" s="578">
        <v>-0.15</v>
      </c>
    </row>
    <row r="87" spans="2:3" ht="15" customHeight="1" x14ac:dyDescent="0.25">
      <c r="B87" s="480" t="s">
        <v>433</v>
      </c>
      <c r="C87" s="578">
        <v>-0.15</v>
      </c>
    </row>
    <row r="88" spans="2:3" ht="15" customHeight="1" x14ac:dyDescent="0.25">
      <c r="B88" s="480" t="s">
        <v>434</v>
      </c>
      <c r="C88" s="578">
        <v>-0.15</v>
      </c>
    </row>
    <row r="89" spans="2:3" ht="15" customHeight="1" x14ac:dyDescent="0.25">
      <c r="B89" s="480" t="s">
        <v>435</v>
      </c>
      <c r="C89" s="578">
        <v>-0.15</v>
      </c>
    </row>
    <row r="90" spans="2:3" ht="15" customHeight="1" thickBot="1" x14ac:dyDescent="0.3">
      <c r="B90" s="481" t="s">
        <v>436</v>
      </c>
      <c r="C90" s="578">
        <v>-0.15</v>
      </c>
    </row>
    <row r="91" spans="2:3" s="2" customFormat="1" ht="15" hidden="1" customHeight="1" x14ac:dyDescent="0.25">
      <c r="B91" s="260" t="s">
        <v>197</v>
      </c>
      <c r="C91" s="179">
        <f>SUM(C83:C90)</f>
        <v>-1.2</v>
      </c>
    </row>
    <row r="92" spans="2:3" ht="15" hidden="1" customHeight="1" x14ac:dyDescent="0.25">
      <c r="B92" s="136" t="s">
        <v>467</v>
      </c>
      <c r="C92" s="175"/>
    </row>
    <row r="93" spans="2:3" ht="15" hidden="1" customHeight="1" x14ac:dyDescent="0.25">
      <c r="B93" s="136" t="s">
        <v>198</v>
      </c>
      <c r="C93" s="175"/>
    </row>
    <row r="94" spans="2:3" ht="15" hidden="1" customHeight="1" x14ac:dyDescent="0.25">
      <c r="B94" s="136" t="s">
        <v>199</v>
      </c>
      <c r="C94" s="175"/>
    </row>
    <row r="95" spans="2:3" ht="15" hidden="1" customHeight="1" x14ac:dyDescent="0.25">
      <c r="B95" s="136" t="s">
        <v>200</v>
      </c>
      <c r="C95" s="175"/>
    </row>
    <row r="96" spans="2:3" ht="15" hidden="1" customHeight="1" x14ac:dyDescent="0.25">
      <c r="B96" s="136" t="s">
        <v>464</v>
      </c>
      <c r="C96" s="175"/>
    </row>
    <row r="97" spans="2:3" ht="15" hidden="1" customHeight="1" x14ac:dyDescent="0.25">
      <c r="B97" s="136" t="s">
        <v>468</v>
      </c>
      <c r="C97" s="175"/>
    </row>
    <row r="98" spans="2:3" ht="15" hidden="1" customHeight="1" x14ac:dyDescent="0.25">
      <c r="B98" s="136" t="s">
        <v>449</v>
      </c>
      <c r="C98" s="175"/>
    </row>
    <row r="99" spans="2:3" ht="15" hidden="1" customHeight="1" x14ac:dyDescent="0.25">
      <c r="B99" s="136" t="s">
        <v>450</v>
      </c>
      <c r="C99" s="175"/>
    </row>
    <row r="100" spans="2:3" ht="15" hidden="1" customHeight="1" x14ac:dyDescent="0.25">
      <c r="B100" s="136" t="s">
        <v>451</v>
      </c>
      <c r="C100" s="175"/>
    </row>
    <row r="101" spans="2:3" ht="15" hidden="1" customHeight="1" x14ac:dyDescent="0.25">
      <c r="B101" s="136" t="s">
        <v>452</v>
      </c>
      <c r="C101" s="175"/>
    </row>
    <row r="102" spans="2:3" ht="15" hidden="1" customHeight="1" x14ac:dyDescent="0.25">
      <c r="B102" s="136" t="s">
        <v>469</v>
      </c>
      <c r="C102" s="175"/>
    </row>
    <row r="103" spans="2:3" ht="15" hidden="1" customHeight="1" x14ac:dyDescent="0.25">
      <c r="B103" s="136" t="s">
        <v>465</v>
      </c>
      <c r="C103" s="175"/>
    </row>
    <row r="104" spans="2:3" ht="15" hidden="1" customHeight="1" x14ac:dyDescent="0.25">
      <c r="B104" s="136" t="s">
        <v>466</v>
      </c>
      <c r="C104" s="175"/>
    </row>
    <row r="105" spans="2:3" s="2" customFormat="1" ht="15.75" hidden="1" customHeight="1" thickBot="1" x14ac:dyDescent="0.3">
      <c r="B105" s="262" t="str">
        <f>B91</f>
        <v>Total</v>
      </c>
      <c r="C105" s="179">
        <f>SUM(C92:C104)</f>
        <v>0</v>
      </c>
    </row>
    <row r="106" spans="2:3" ht="15" customHeight="1" x14ac:dyDescent="0.25">
      <c r="B106" s="76"/>
    </row>
    <row r="107" spans="2:3" ht="15.75" customHeight="1" thickBot="1" x14ac:dyDescent="0.3">
      <c r="B107" s="1" t="s">
        <v>500</v>
      </c>
    </row>
    <row r="108" spans="2:3" ht="15" customHeight="1" x14ac:dyDescent="0.25">
      <c r="B108" s="479" t="s">
        <v>429</v>
      </c>
      <c r="C108" s="578">
        <v>-0.15</v>
      </c>
    </row>
    <row r="109" spans="2:3" ht="15" customHeight="1" x14ac:dyDescent="0.25">
      <c r="B109" s="480" t="s">
        <v>430</v>
      </c>
      <c r="C109" s="578">
        <v>-0.15</v>
      </c>
    </row>
    <row r="110" spans="2:3" ht="15" customHeight="1" x14ac:dyDescent="0.25">
      <c r="B110" s="480" t="s">
        <v>431</v>
      </c>
      <c r="C110" s="578">
        <v>-0.15</v>
      </c>
    </row>
    <row r="111" spans="2:3" ht="15" customHeight="1" x14ac:dyDescent="0.25">
      <c r="B111" s="480" t="s">
        <v>432</v>
      </c>
      <c r="C111" s="578">
        <v>-0.15</v>
      </c>
    </row>
    <row r="112" spans="2:3" ht="15" customHeight="1" x14ac:dyDescent="0.25">
      <c r="B112" s="480" t="s">
        <v>433</v>
      </c>
      <c r="C112" s="578">
        <v>-0.15</v>
      </c>
    </row>
    <row r="113" spans="2:3" ht="15" customHeight="1" x14ac:dyDescent="0.25">
      <c r="B113" s="480" t="s">
        <v>434</v>
      </c>
      <c r="C113" s="578">
        <v>-0.15</v>
      </c>
    </row>
    <row r="114" spans="2:3" ht="15" customHeight="1" x14ac:dyDescent="0.25">
      <c r="B114" s="480" t="s">
        <v>435</v>
      </c>
      <c r="C114" s="578">
        <v>-0.15</v>
      </c>
    </row>
    <row r="115" spans="2:3" ht="15" customHeight="1" thickBot="1" x14ac:dyDescent="0.3">
      <c r="B115" s="481" t="s">
        <v>436</v>
      </c>
      <c r="C115" s="578">
        <v>-0.15</v>
      </c>
    </row>
  </sheetData>
  <sheetProtection formatCells="0" formatColumns="0" formatRows="0" insertRows="0"/>
  <dataValidations count="1">
    <dataValidation type="custom" allowBlank="1" showErrorMessage="1" errorTitle="Data entry error:" error="Please enter a numeric value or leave blank!" sqref="C92:C104 C67:C79 C42:C54 C17:C29 C83:C90 C8:C15 C33:C40 C58:C65 C108:C115">
      <formula1>OR(ISNUMBER(C8),ISBLANK(C8))</formula1>
    </dataValidation>
  </dataValidations>
  <pageMargins left="0.7" right="0.7" top="0.75" bottom="0.75" header="0.3" footer="0.3"/>
  <pageSetup scale="73" orientation="portrait" r:id="rId1"/>
  <headerFooter>
    <oddFooter>&amp;LPrinted: &amp;D&amp;R&amp;P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AF87"/>
  <sheetViews>
    <sheetView showGridLines="0" zoomScale="80" zoomScaleNormal="80" workbookViewId="0">
      <pane xSplit="3" ySplit="6" topLeftCell="G7" activePane="bottomRight" state="frozen"/>
      <selection pane="topRight" activeCell="D1" sqref="D1"/>
      <selection pane="bottomLeft" activeCell="A7" sqref="A7"/>
      <selection pane="bottomRight" activeCell="G7" sqref="G7"/>
    </sheetView>
  </sheetViews>
  <sheetFormatPr defaultColWidth="9.140625" defaultRowHeight="15" customHeight="1" x14ac:dyDescent="0.25"/>
  <cols>
    <col min="1" max="1" width="1.5703125" style="313" customWidth="1"/>
    <col min="2" max="2" width="35.42578125" style="3" customWidth="1"/>
    <col min="3" max="3" width="1.7109375" style="316" hidden="1" customWidth="1"/>
    <col min="4" max="4" width="10.85546875" style="7" hidden="1" customWidth="1"/>
    <col min="5" max="6" width="10.85546875" style="345" hidden="1" customWidth="1"/>
    <col min="7" max="7" width="14.5703125" style="344" bestFit="1" customWidth="1"/>
    <col min="8" max="12" width="10.28515625" style="344" hidden="1" customWidth="1"/>
    <col min="13" max="13" width="3.7109375" style="344" hidden="1" customWidth="1"/>
    <col min="14" max="14" width="5.5703125" style="6" hidden="1" customWidth="1"/>
    <col min="15" max="15" width="2.42578125" style="343" customWidth="1"/>
    <col min="16" max="16" width="10.28515625" style="6" hidden="1" customWidth="1"/>
    <col min="17" max="29" width="8.5703125" style="6" customWidth="1"/>
    <col min="30" max="30" width="2.42578125" style="343" customWidth="1"/>
    <col min="31" max="16384" width="9.140625" style="6"/>
  </cols>
  <sheetData>
    <row r="1" spans="1:30" s="313" customFormat="1" ht="15.75" customHeight="1" x14ac:dyDescent="0.25">
      <c r="A1" s="5" t="str">
        <f>TemplateName</f>
        <v>CCAR 2014 Market Shocks: Severely Adverse Scenario</v>
      </c>
      <c r="B1" s="336"/>
      <c r="C1" s="365"/>
      <c r="D1"/>
      <c r="E1"/>
      <c r="F1"/>
      <c r="G1" s="333"/>
      <c r="H1"/>
      <c r="I1"/>
      <c r="J1"/>
      <c r="K1" s="367"/>
      <c r="L1" s="367"/>
      <c r="M1" s="344"/>
      <c r="N1" s="344"/>
      <c r="O1" s="344"/>
      <c r="P1" s="330"/>
      <c r="Q1" s="7"/>
      <c r="R1" s="6"/>
      <c r="S1" s="6"/>
      <c r="T1" s="6"/>
      <c r="U1" s="6"/>
      <c r="V1" s="6"/>
      <c r="W1" s="6"/>
      <c r="X1" s="6"/>
      <c r="Y1" s="6"/>
      <c r="Z1" s="6"/>
      <c r="AA1"/>
      <c r="AB1"/>
      <c r="AC1"/>
    </row>
    <row r="2" spans="1:30" s="313" customFormat="1" ht="15.75" customHeight="1" x14ac:dyDescent="0.25">
      <c r="A2" s="366" t="s">
        <v>668</v>
      </c>
      <c r="B2" s="3"/>
      <c r="C2" s="316"/>
      <c r="D2"/>
      <c r="E2"/>
      <c r="F2"/>
      <c r="G2" s="333"/>
      <c r="H2"/>
      <c r="I2"/>
      <c r="J2"/>
      <c r="K2" s="365"/>
      <c r="L2" s="365"/>
      <c r="M2" s="336"/>
      <c r="N2" s="336"/>
      <c r="O2" s="336"/>
      <c r="Q2" s="3"/>
      <c r="AA2"/>
      <c r="AB2"/>
      <c r="AC2"/>
    </row>
    <row r="3" spans="1:30" s="313" customFormat="1" ht="15" customHeight="1" x14ac:dyDescent="0.25">
      <c r="B3" s="364"/>
      <c r="C3" s="362"/>
      <c r="D3"/>
      <c r="E3"/>
      <c r="F3"/>
      <c r="G3" s="333"/>
      <c r="H3"/>
      <c r="I3"/>
      <c r="J3"/>
      <c r="K3" s="362"/>
      <c r="L3" s="362"/>
      <c r="M3" s="336"/>
      <c r="N3" s="336"/>
      <c r="O3" s="336"/>
      <c r="Q3" s="3"/>
    </row>
    <row r="4" spans="1:30" s="313" customFormat="1" ht="15" customHeight="1" x14ac:dyDescent="0.25">
      <c r="B4" s="364"/>
      <c r="C4" s="362"/>
      <c r="D4" s="364"/>
      <c r="E4" s="363"/>
      <c r="F4" s="363"/>
      <c r="G4" s="336"/>
      <c r="H4" s="336"/>
      <c r="I4" s="336"/>
      <c r="J4" s="336"/>
      <c r="K4" s="336"/>
      <c r="L4" s="336"/>
      <c r="M4" s="336"/>
      <c r="O4" s="362"/>
      <c r="AD4" s="362"/>
    </row>
    <row r="5" spans="1:30" s="313" customFormat="1" ht="15" customHeight="1" x14ac:dyDescent="0.25">
      <c r="B5" s="3"/>
      <c r="C5" s="316"/>
      <c r="D5" s="617" t="s">
        <v>725</v>
      </c>
      <c r="E5" s="619" t="s">
        <v>726</v>
      </c>
      <c r="F5" s="619" t="s">
        <v>727</v>
      </c>
      <c r="G5" s="316"/>
      <c r="H5" s="621" t="s">
        <v>667</v>
      </c>
      <c r="I5" s="622"/>
      <c r="J5" s="622"/>
      <c r="K5" s="622"/>
      <c r="L5" s="622"/>
      <c r="M5" s="622"/>
      <c r="N5" s="623"/>
      <c r="O5" s="610"/>
      <c r="P5" s="614" t="s">
        <v>773</v>
      </c>
      <c r="Q5" s="615"/>
      <c r="R5" s="615"/>
      <c r="S5" s="615"/>
      <c r="T5" s="615"/>
      <c r="U5" s="615"/>
      <c r="V5" s="615"/>
      <c r="W5" s="615"/>
      <c r="X5" s="615"/>
      <c r="Y5" s="615"/>
      <c r="Z5" s="615"/>
      <c r="AA5" s="615"/>
      <c r="AB5" s="615"/>
      <c r="AC5" s="616"/>
      <c r="AD5" s="316"/>
    </row>
    <row r="6" spans="1:30" s="360" customFormat="1" ht="29.25" customHeight="1" x14ac:dyDescent="0.25">
      <c r="B6" s="361" t="s">
        <v>453</v>
      </c>
      <c r="C6" s="361"/>
      <c r="D6" s="618"/>
      <c r="E6" s="620"/>
      <c r="F6" s="620"/>
      <c r="G6" s="495" t="s">
        <v>745</v>
      </c>
      <c r="H6" s="460">
        <v>-0.5</v>
      </c>
      <c r="I6" s="461">
        <v>-0.4</v>
      </c>
      <c r="J6" s="461">
        <v>-0.35</v>
      </c>
      <c r="K6" s="461">
        <v>-0.3</v>
      </c>
      <c r="L6" s="461">
        <v>-0.2</v>
      </c>
      <c r="M6" s="420">
        <v>0</v>
      </c>
      <c r="N6" s="460"/>
      <c r="O6" s="361"/>
      <c r="P6" s="248" t="s">
        <v>197</v>
      </c>
      <c r="Q6" s="462" t="s">
        <v>467</v>
      </c>
      <c r="R6" s="462" t="s">
        <v>198</v>
      </c>
      <c r="S6" s="462" t="s">
        <v>199</v>
      </c>
      <c r="T6" s="462" t="s">
        <v>200</v>
      </c>
      <c r="U6" s="462" t="s">
        <v>464</v>
      </c>
      <c r="V6" s="462" t="s">
        <v>468</v>
      </c>
      <c r="W6" s="462" t="s">
        <v>449</v>
      </c>
      <c r="X6" s="462" t="s">
        <v>450</v>
      </c>
      <c r="Y6" s="462" t="s">
        <v>451</v>
      </c>
      <c r="Z6" s="462" t="s">
        <v>452</v>
      </c>
      <c r="AA6" s="462" t="s">
        <v>469</v>
      </c>
      <c r="AB6" s="462" t="s">
        <v>465</v>
      </c>
      <c r="AC6" s="462" t="s">
        <v>466</v>
      </c>
      <c r="AD6" s="361"/>
    </row>
    <row r="7" spans="1:30" ht="4.5" customHeight="1" x14ac:dyDescent="0.25">
      <c r="A7" s="6"/>
      <c r="D7" s="6"/>
      <c r="E7" s="348"/>
      <c r="F7" s="348"/>
      <c r="G7" s="496"/>
      <c r="H7" s="6"/>
      <c r="I7" s="6"/>
      <c r="J7" s="6"/>
      <c r="K7" s="6"/>
      <c r="L7" s="6"/>
      <c r="M7" s="133"/>
      <c r="P7" s="357"/>
      <c r="Q7" s="348"/>
      <c r="R7" s="348"/>
      <c r="S7" s="348"/>
      <c r="T7" s="348"/>
      <c r="U7" s="348"/>
      <c r="V7" s="348"/>
      <c r="W7" s="348"/>
      <c r="X7" s="348"/>
      <c r="Y7" s="348"/>
      <c r="Z7" s="348"/>
      <c r="AA7" s="348"/>
      <c r="AB7" s="348"/>
      <c r="AC7" s="348"/>
    </row>
    <row r="8" spans="1:30" ht="15" customHeight="1" x14ac:dyDescent="0.25">
      <c r="B8" s="353" t="s">
        <v>5</v>
      </c>
      <c r="D8" s="377"/>
      <c r="E8" s="416"/>
      <c r="F8" s="416"/>
      <c r="G8" s="572">
        <v>-0.27400000000000002</v>
      </c>
      <c r="H8" s="377"/>
      <c r="I8" s="377"/>
      <c r="J8" s="377"/>
      <c r="K8" s="377"/>
      <c r="L8" s="377"/>
      <c r="M8" s="370"/>
      <c r="N8" s="377"/>
      <c r="P8" s="352"/>
      <c r="Q8" s="416">
        <v>12.1</v>
      </c>
      <c r="R8" s="416">
        <v>13.5</v>
      </c>
      <c r="S8" s="416">
        <v>12.9</v>
      </c>
      <c r="T8" s="416">
        <v>12.9</v>
      </c>
      <c r="U8" s="416">
        <v>12.2</v>
      </c>
      <c r="V8" s="416">
        <v>10.9</v>
      </c>
      <c r="W8" s="416">
        <v>10</v>
      </c>
      <c r="X8" s="416">
        <v>9</v>
      </c>
      <c r="Y8" s="416">
        <v>9</v>
      </c>
      <c r="Z8" s="416">
        <v>9</v>
      </c>
      <c r="AA8" s="416">
        <v>9</v>
      </c>
      <c r="AB8" s="416">
        <v>9</v>
      </c>
      <c r="AC8" s="416">
        <v>9</v>
      </c>
    </row>
    <row r="9" spans="1:30" ht="15" customHeight="1" x14ac:dyDescent="0.25">
      <c r="B9" s="350" t="s">
        <v>11</v>
      </c>
      <c r="D9" s="377"/>
      <c r="E9" s="416"/>
      <c r="F9" s="416"/>
      <c r="G9" s="572">
        <v>-0.55600000000000005</v>
      </c>
      <c r="H9" s="377"/>
      <c r="I9" s="377"/>
      <c r="J9" s="377"/>
      <c r="K9" s="377"/>
      <c r="L9" s="377"/>
      <c r="M9" s="370"/>
      <c r="N9" s="377"/>
      <c r="P9" s="349"/>
      <c r="Q9" s="416">
        <v>15.4</v>
      </c>
      <c r="R9" s="416">
        <v>15.9</v>
      </c>
      <c r="S9" s="416">
        <v>14.2</v>
      </c>
      <c r="T9" s="416">
        <v>14.2</v>
      </c>
      <c r="U9" s="416">
        <v>12.8</v>
      </c>
      <c r="V9" s="416">
        <v>10.9</v>
      </c>
      <c r="W9" s="416">
        <v>9.9</v>
      </c>
      <c r="X9" s="416">
        <v>8.6999999999999993</v>
      </c>
      <c r="Y9" s="416">
        <v>8</v>
      </c>
      <c r="Z9" s="416">
        <v>7.4</v>
      </c>
      <c r="AA9" s="416">
        <v>7.1</v>
      </c>
      <c r="AB9" s="416">
        <v>7.1</v>
      </c>
      <c r="AC9" s="416">
        <v>7.1</v>
      </c>
    </row>
    <row r="10" spans="1:30" ht="15" customHeight="1" x14ac:dyDescent="0.25">
      <c r="B10" s="350" t="s">
        <v>16</v>
      </c>
      <c r="D10" s="377"/>
      <c r="E10" s="416"/>
      <c r="F10" s="416"/>
      <c r="G10" s="572">
        <v>-0.36299999999999999</v>
      </c>
      <c r="H10" s="377"/>
      <c r="I10" s="377"/>
      <c r="J10" s="377"/>
      <c r="K10" s="377"/>
      <c r="L10" s="377"/>
      <c r="M10" s="370"/>
      <c r="N10" s="377"/>
      <c r="P10" s="349"/>
      <c r="Q10" s="416">
        <v>15.4</v>
      </c>
      <c r="R10" s="416">
        <v>15.9</v>
      </c>
      <c r="S10" s="416">
        <v>14.2</v>
      </c>
      <c r="T10" s="416">
        <v>14.2</v>
      </c>
      <c r="U10" s="416">
        <v>12.8</v>
      </c>
      <c r="V10" s="416">
        <v>10.9</v>
      </c>
      <c r="W10" s="416">
        <v>9.9</v>
      </c>
      <c r="X10" s="416">
        <v>8.6999999999999993</v>
      </c>
      <c r="Y10" s="416">
        <v>8</v>
      </c>
      <c r="Z10" s="416">
        <v>7.4</v>
      </c>
      <c r="AA10" s="416">
        <v>7.1</v>
      </c>
      <c r="AB10" s="416">
        <v>7.1</v>
      </c>
      <c r="AC10" s="416">
        <v>7.1</v>
      </c>
    </row>
    <row r="11" spans="1:30" ht="15" customHeight="1" x14ac:dyDescent="0.25">
      <c r="B11" s="350" t="s">
        <v>22</v>
      </c>
      <c r="D11" s="377"/>
      <c r="E11" s="416"/>
      <c r="F11" s="416"/>
      <c r="G11" s="572">
        <v>-0.379</v>
      </c>
      <c r="H11" s="377"/>
      <c r="I11" s="377"/>
      <c r="J11" s="377"/>
      <c r="K11" s="377"/>
      <c r="L11" s="377"/>
      <c r="M11" s="370"/>
      <c r="N11" s="377"/>
      <c r="P11" s="349"/>
      <c r="Q11" s="416">
        <v>17.3</v>
      </c>
      <c r="R11" s="416">
        <v>19.2</v>
      </c>
      <c r="S11" s="416">
        <v>19.7</v>
      </c>
      <c r="T11" s="416">
        <v>19.7</v>
      </c>
      <c r="U11" s="416">
        <v>17.899999999999999</v>
      </c>
      <c r="V11" s="416">
        <v>15.8</v>
      </c>
      <c r="W11" s="416">
        <v>14.7</v>
      </c>
      <c r="X11" s="416">
        <v>12.9</v>
      </c>
      <c r="Y11" s="416">
        <v>12.9</v>
      </c>
      <c r="Z11" s="416">
        <v>12.9</v>
      </c>
      <c r="AA11" s="416">
        <v>12.9</v>
      </c>
      <c r="AB11" s="416">
        <v>12.9</v>
      </c>
      <c r="AC11" s="416">
        <v>12.9</v>
      </c>
    </row>
    <row r="12" spans="1:30" ht="15" customHeight="1" x14ac:dyDescent="0.25">
      <c r="B12" s="350" t="s">
        <v>27</v>
      </c>
      <c r="D12" s="377"/>
      <c r="E12" s="416"/>
      <c r="F12" s="416"/>
      <c r="G12" s="572">
        <v>-0.41599999999999998</v>
      </c>
      <c r="H12" s="377"/>
      <c r="I12" s="377"/>
      <c r="J12" s="377"/>
      <c r="K12" s="377"/>
      <c r="L12" s="377"/>
      <c r="M12" s="370"/>
      <c r="N12" s="377"/>
      <c r="P12" s="349"/>
      <c r="Q12" s="416">
        <v>15.4</v>
      </c>
      <c r="R12" s="416">
        <v>15.9</v>
      </c>
      <c r="S12" s="416">
        <v>14.2</v>
      </c>
      <c r="T12" s="416">
        <v>14.2</v>
      </c>
      <c r="U12" s="416">
        <v>12.8</v>
      </c>
      <c r="V12" s="416">
        <v>10.9</v>
      </c>
      <c r="W12" s="416">
        <v>9.9</v>
      </c>
      <c r="X12" s="416">
        <v>8.6999999999999993</v>
      </c>
      <c r="Y12" s="416">
        <v>8</v>
      </c>
      <c r="Z12" s="416">
        <v>7.4</v>
      </c>
      <c r="AA12" s="416">
        <v>7.1</v>
      </c>
      <c r="AB12" s="416">
        <v>7.1</v>
      </c>
      <c r="AC12" s="416">
        <v>7.1</v>
      </c>
    </row>
    <row r="13" spans="1:30" ht="15" customHeight="1" x14ac:dyDescent="0.25">
      <c r="B13" s="350" t="s">
        <v>36</v>
      </c>
      <c r="D13" s="377"/>
      <c r="E13" s="416"/>
      <c r="F13" s="416"/>
      <c r="G13" s="572">
        <v>-0.37</v>
      </c>
      <c r="H13" s="377"/>
      <c r="I13" s="377"/>
      <c r="J13" s="377"/>
      <c r="K13" s="377"/>
      <c r="L13" s="377"/>
      <c r="M13" s="370"/>
      <c r="N13" s="377"/>
      <c r="P13" s="349"/>
      <c r="Q13" s="416">
        <v>15.4</v>
      </c>
      <c r="R13" s="416">
        <v>15.9</v>
      </c>
      <c r="S13" s="416">
        <v>14.2</v>
      </c>
      <c r="T13" s="416">
        <v>14.2</v>
      </c>
      <c r="U13" s="416">
        <v>12.8</v>
      </c>
      <c r="V13" s="416">
        <v>10.9</v>
      </c>
      <c r="W13" s="416">
        <v>9.9</v>
      </c>
      <c r="X13" s="416">
        <v>8.6999999999999993</v>
      </c>
      <c r="Y13" s="416">
        <v>8</v>
      </c>
      <c r="Z13" s="416">
        <v>7.4</v>
      </c>
      <c r="AA13" s="416">
        <v>7.1</v>
      </c>
      <c r="AB13" s="416">
        <v>7.1</v>
      </c>
      <c r="AC13" s="416">
        <v>7.1</v>
      </c>
    </row>
    <row r="14" spans="1:30" ht="15" customHeight="1" x14ac:dyDescent="0.25">
      <c r="B14" s="350" t="s">
        <v>43</v>
      </c>
      <c r="D14" s="377"/>
      <c r="E14" s="416"/>
      <c r="F14" s="416"/>
      <c r="G14" s="572">
        <v>-0.27400000000000002</v>
      </c>
      <c r="H14" s="377"/>
      <c r="I14" s="377"/>
      <c r="J14" s="377"/>
      <c r="K14" s="377"/>
      <c r="L14" s="377"/>
      <c r="M14" s="370"/>
      <c r="N14" s="377"/>
      <c r="P14" s="349"/>
      <c r="Q14" s="416">
        <v>13.9</v>
      </c>
      <c r="R14" s="416">
        <v>16</v>
      </c>
      <c r="S14" s="416">
        <v>14.2</v>
      </c>
      <c r="T14" s="416">
        <v>14.2</v>
      </c>
      <c r="U14" s="416">
        <v>12.8</v>
      </c>
      <c r="V14" s="416">
        <v>10.6</v>
      </c>
      <c r="W14" s="416">
        <v>9.9</v>
      </c>
      <c r="X14" s="416">
        <v>8.4</v>
      </c>
      <c r="Y14" s="416">
        <v>7.3</v>
      </c>
      <c r="Z14" s="416">
        <v>6.7</v>
      </c>
      <c r="AA14" s="416">
        <v>6.7</v>
      </c>
      <c r="AB14" s="416">
        <v>6.7</v>
      </c>
      <c r="AC14" s="416">
        <v>6.7</v>
      </c>
    </row>
    <row r="15" spans="1:30" ht="15" customHeight="1" x14ac:dyDescent="0.25">
      <c r="B15" s="350" t="s">
        <v>51</v>
      </c>
      <c r="D15" s="377"/>
      <c r="E15" s="416"/>
      <c r="F15" s="416"/>
      <c r="G15" s="573">
        <v>-0.251</v>
      </c>
      <c r="H15" s="377"/>
      <c r="I15" s="377"/>
      <c r="J15" s="377"/>
      <c r="K15" s="377"/>
      <c r="L15" s="377"/>
      <c r="M15" s="370"/>
      <c r="N15" s="377"/>
      <c r="P15" s="349"/>
      <c r="Q15" s="416">
        <v>14.6</v>
      </c>
      <c r="R15" s="416">
        <v>15.7</v>
      </c>
      <c r="S15" s="416">
        <v>14.9</v>
      </c>
      <c r="T15" s="416">
        <v>14.9</v>
      </c>
      <c r="U15" s="416">
        <v>12.9</v>
      </c>
      <c r="V15" s="416">
        <v>11.4</v>
      </c>
      <c r="W15" s="416">
        <v>10.7</v>
      </c>
      <c r="X15" s="416">
        <v>9.5</v>
      </c>
      <c r="Y15" s="416">
        <v>8.6999999999999993</v>
      </c>
      <c r="Z15" s="416">
        <v>8.6999999999999993</v>
      </c>
      <c r="AA15" s="416">
        <v>8.6999999999999993</v>
      </c>
      <c r="AB15" s="416">
        <v>8.6999999999999993</v>
      </c>
      <c r="AC15" s="416">
        <v>8.6999999999999993</v>
      </c>
    </row>
    <row r="16" spans="1:30" ht="15" customHeight="1" x14ac:dyDescent="0.25">
      <c r="B16" s="350" t="s">
        <v>59</v>
      </c>
      <c r="D16" s="377"/>
      <c r="E16" s="416"/>
      <c r="F16" s="416"/>
      <c r="G16" s="573">
        <v>-0.48099999999999998</v>
      </c>
      <c r="H16" s="377"/>
      <c r="I16" s="377"/>
      <c r="J16" s="377"/>
      <c r="K16" s="377"/>
      <c r="L16" s="377"/>
      <c r="M16" s="370"/>
      <c r="N16" s="377"/>
      <c r="P16" s="349"/>
      <c r="Q16" s="416">
        <v>15.4</v>
      </c>
      <c r="R16" s="416">
        <v>15.9</v>
      </c>
      <c r="S16" s="416">
        <v>14.2</v>
      </c>
      <c r="T16" s="416">
        <v>14.2</v>
      </c>
      <c r="U16" s="416">
        <v>12.8</v>
      </c>
      <c r="V16" s="416">
        <v>10.9</v>
      </c>
      <c r="W16" s="416">
        <v>9.9</v>
      </c>
      <c r="X16" s="416">
        <v>8.6999999999999993</v>
      </c>
      <c r="Y16" s="416">
        <v>8</v>
      </c>
      <c r="Z16" s="416">
        <v>7.4</v>
      </c>
      <c r="AA16" s="416">
        <v>7.1</v>
      </c>
      <c r="AB16" s="416">
        <v>7.1</v>
      </c>
      <c r="AC16" s="416">
        <v>7.1</v>
      </c>
    </row>
    <row r="17" spans="1:29" ht="15" customHeight="1" x14ac:dyDescent="0.25">
      <c r="B17" s="350" t="s">
        <v>65</v>
      </c>
      <c r="D17" s="377"/>
      <c r="E17" s="416"/>
      <c r="F17" s="416"/>
      <c r="G17" s="573">
        <v>-0.40200000000000002</v>
      </c>
      <c r="H17" s="377"/>
      <c r="I17" s="377"/>
      <c r="J17" s="377"/>
      <c r="K17" s="377"/>
      <c r="L17" s="377"/>
      <c r="M17" s="370"/>
      <c r="N17" s="377"/>
      <c r="P17" s="349"/>
      <c r="Q17" s="416">
        <v>15.4</v>
      </c>
      <c r="R17" s="416">
        <v>15.9</v>
      </c>
      <c r="S17" s="416">
        <v>14.2</v>
      </c>
      <c r="T17" s="416">
        <v>14.2</v>
      </c>
      <c r="U17" s="416">
        <v>12.8</v>
      </c>
      <c r="V17" s="416">
        <v>10.9</v>
      </c>
      <c r="W17" s="416">
        <v>9.9</v>
      </c>
      <c r="X17" s="416">
        <v>8.6999999999999993</v>
      </c>
      <c r="Y17" s="416">
        <v>8</v>
      </c>
      <c r="Z17" s="416">
        <v>7.4</v>
      </c>
      <c r="AA17" s="416">
        <v>7.1</v>
      </c>
      <c r="AB17" s="416">
        <v>7.1</v>
      </c>
      <c r="AC17" s="416">
        <v>7.1</v>
      </c>
    </row>
    <row r="18" spans="1:29" ht="15" customHeight="1" x14ac:dyDescent="0.25">
      <c r="A18" s="6"/>
      <c r="B18" s="350" t="s">
        <v>74</v>
      </c>
      <c r="D18" s="377"/>
      <c r="E18" s="416"/>
      <c r="F18" s="416"/>
      <c r="G18" s="573">
        <v>-0.32900000000000001</v>
      </c>
      <c r="H18" s="377"/>
      <c r="I18" s="377"/>
      <c r="J18" s="377"/>
      <c r="K18" s="377"/>
      <c r="L18" s="377"/>
      <c r="M18" s="370"/>
      <c r="N18" s="377"/>
      <c r="P18" s="349"/>
      <c r="Q18" s="416">
        <v>15.4</v>
      </c>
      <c r="R18" s="416">
        <v>15.9</v>
      </c>
      <c r="S18" s="416">
        <v>14.2</v>
      </c>
      <c r="T18" s="416">
        <v>14.2</v>
      </c>
      <c r="U18" s="416">
        <v>12.8</v>
      </c>
      <c r="V18" s="416">
        <v>10.9</v>
      </c>
      <c r="W18" s="416">
        <v>9.9</v>
      </c>
      <c r="X18" s="416">
        <v>8.6999999999999993</v>
      </c>
      <c r="Y18" s="416">
        <v>8</v>
      </c>
      <c r="Z18" s="416">
        <v>7.4</v>
      </c>
      <c r="AA18" s="416">
        <v>7.1</v>
      </c>
      <c r="AB18" s="416">
        <v>7.1</v>
      </c>
      <c r="AC18" s="416">
        <v>7.1</v>
      </c>
    </row>
    <row r="19" spans="1:29" ht="15" customHeight="1" x14ac:dyDescent="0.25">
      <c r="A19" s="6"/>
      <c r="B19" s="350" t="s">
        <v>81</v>
      </c>
      <c r="D19" s="377"/>
      <c r="E19" s="416"/>
      <c r="F19" s="416"/>
      <c r="G19" s="573">
        <v>-0.34300000000000003</v>
      </c>
      <c r="H19" s="377"/>
      <c r="I19" s="377"/>
      <c r="J19" s="377"/>
      <c r="K19" s="377"/>
      <c r="L19" s="377"/>
      <c r="M19" s="370"/>
      <c r="N19" s="377"/>
      <c r="P19" s="349"/>
      <c r="Q19" s="416">
        <v>12.5</v>
      </c>
      <c r="R19" s="416">
        <v>15.6</v>
      </c>
      <c r="S19" s="416">
        <v>16.100000000000001</v>
      </c>
      <c r="T19" s="416">
        <v>16.100000000000001</v>
      </c>
      <c r="U19" s="416">
        <v>16.100000000000001</v>
      </c>
      <c r="V19" s="416">
        <v>14.8</v>
      </c>
      <c r="W19" s="416">
        <v>13.9</v>
      </c>
      <c r="X19" s="416">
        <v>12.9</v>
      </c>
      <c r="Y19" s="416">
        <v>12</v>
      </c>
      <c r="Z19" s="416">
        <v>11</v>
      </c>
      <c r="AA19" s="416">
        <v>9.8000000000000007</v>
      </c>
      <c r="AB19" s="416">
        <v>9.8000000000000007</v>
      </c>
      <c r="AC19" s="416">
        <v>9.8000000000000007</v>
      </c>
    </row>
    <row r="20" spans="1:29" ht="15" customHeight="1" x14ac:dyDescent="0.25">
      <c r="A20" s="6"/>
      <c r="B20" s="350" t="s">
        <v>98</v>
      </c>
      <c r="D20" s="377"/>
      <c r="E20" s="416"/>
      <c r="F20" s="416"/>
      <c r="G20" s="573">
        <v>-0.42299999999999999</v>
      </c>
      <c r="H20" s="377"/>
      <c r="I20" s="377"/>
      <c r="J20" s="377"/>
      <c r="K20" s="377"/>
      <c r="L20" s="377"/>
      <c r="M20" s="370"/>
      <c r="N20" s="377"/>
      <c r="P20" s="349"/>
      <c r="Q20" s="416">
        <v>14.7</v>
      </c>
      <c r="R20" s="416">
        <v>17.2</v>
      </c>
      <c r="S20" s="416">
        <v>16.100000000000001</v>
      </c>
      <c r="T20" s="416">
        <v>16.100000000000001</v>
      </c>
      <c r="U20" s="416">
        <v>14.4</v>
      </c>
      <c r="V20" s="416">
        <v>11.9</v>
      </c>
      <c r="W20" s="416">
        <v>10.7</v>
      </c>
      <c r="X20" s="416">
        <v>9.4</v>
      </c>
      <c r="Y20" s="416">
        <v>8.6</v>
      </c>
      <c r="Z20" s="416">
        <v>8.6</v>
      </c>
      <c r="AA20" s="416">
        <v>8.6</v>
      </c>
      <c r="AB20" s="416">
        <v>8.6</v>
      </c>
      <c r="AC20" s="416">
        <v>8.6</v>
      </c>
    </row>
    <row r="21" spans="1:29" ht="15" customHeight="1" x14ac:dyDescent="0.25">
      <c r="A21" s="6"/>
      <c r="B21" s="350" t="s">
        <v>105</v>
      </c>
      <c r="D21" s="377"/>
      <c r="E21" s="416"/>
      <c r="F21" s="416"/>
      <c r="G21" s="573">
        <v>-0.185</v>
      </c>
      <c r="H21" s="377"/>
      <c r="I21" s="377"/>
      <c r="J21" s="377"/>
      <c r="K21" s="377"/>
      <c r="L21" s="377"/>
      <c r="M21" s="370"/>
      <c r="N21" s="377"/>
      <c r="P21" s="349"/>
      <c r="Q21" s="416">
        <v>14.8</v>
      </c>
      <c r="R21" s="416">
        <v>14.8</v>
      </c>
      <c r="S21" s="416">
        <v>14.8</v>
      </c>
      <c r="T21" s="416">
        <v>14.8</v>
      </c>
      <c r="U21" s="416">
        <v>13.3</v>
      </c>
      <c r="V21" s="416">
        <v>11.6</v>
      </c>
      <c r="W21" s="416">
        <v>10.7</v>
      </c>
      <c r="X21" s="416">
        <v>9.6</v>
      </c>
      <c r="Y21" s="416">
        <v>9.6</v>
      </c>
      <c r="Z21" s="416">
        <v>9.6</v>
      </c>
      <c r="AA21" s="416">
        <v>9.6</v>
      </c>
      <c r="AB21" s="416">
        <v>9.6</v>
      </c>
      <c r="AC21" s="416">
        <v>9.6</v>
      </c>
    </row>
    <row r="22" spans="1:29" ht="15" customHeight="1" x14ac:dyDescent="0.25">
      <c r="A22" s="6"/>
      <c r="B22" s="350" t="s">
        <v>111</v>
      </c>
      <c r="D22" s="377"/>
      <c r="E22" s="416"/>
      <c r="F22" s="416"/>
      <c r="G22" s="573">
        <v>-0.51600000000000001</v>
      </c>
      <c r="H22" s="377"/>
      <c r="I22" s="377"/>
      <c r="J22" s="377"/>
      <c r="K22" s="377"/>
      <c r="L22" s="377"/>
      <c r="M22" s="370"/>
      <c r="N22" s="377"/>
      <c r="P22" s="349"/>
      <c r="Q22" s="416">
        <v>15.4</v>
      </c>
      <c r="R22" s="416">
        <v>15.9</v>
      </c>
      <c r="S22" s="416">
        <v>14.2</v>
      </c>
      <c r="T22" s="416">
        <v>14.2</v>
      </c>
      <c r="U22" s="416">
        <v>12.8</v>
      </c>
      <c r="V22" s="416">
        <v>10.9</v>
      </c>
      <c r="W22" s="416">
        <v>9.9</v>
      </c>
      <c r="X22" s="416">
        <v>8.6999999999999993</v>
      </c>
      <c r="Y22" s="416">
        <v>8</v>
      </c>
      <c r="Z22" s="416">
        <v>7.4</v>
      </c>
      <c r="AA22" s="416">
        <v>7.1</v>
      </c>
      <c r="AB22" s="416">
        <v>7.1</v>
      </c>
      <c r="AC22" s="416">
        <v>7.1</v>
      </c>
    </row>
    <row r="23" spans="1:29" ht="15" customHeight="1" x14ac:dyDescent="0.25">
      <c r="A23" s="6"/>
      <c r="B23" s="350" t="s">
        <v>117</v>
      </c>
      <c r="D23" s="377"/>
      <c r="E23" s="416"/>
      <c r="F23" s="416"/>
      <c r="G23" s="573">
        <v>-0.28799999999999998</v>
      </c>
      <c r="H23" s="377"/>
      <c r="I23" s="377"/>
      <c r="J23" s="377"/>
      <c r="K23" s="377"/>
      <c r="L23" s="377"/>
      <c r="M23" s="370"/>
      <c r="N23" s="377"/>
      <c r="P23" s="349"/>
      <c r="Q23" s="416">
        <v>15.4</v>
      </c>
      <c r="R23" s="416">
        <v>15.9</v>
      </c>
      <c r="S23" s="416">
        <v>14.2</v>
      </c>
      <c r="T23" s="416">
        <v>14.2</v>
      </c>
      <c r="U23" s="416">
        <v>12.8</v>
      </c>
      <c r="V23" s="416">
        <v>10.9</v>
      </c>
      <c r="W23" s="416">
        <v>9.9</v>
      </c>
      <c r="X23" s="416">
        <v>8.6999999999999993</v>
      </c>
      <c r="Y23" s="416">
        <v>8</v>
      </c>
      <c r="Z23" s="416">
        <v>7.4</v>
      </c>
      <c r="AA23" s="416">
        <v>7.1</v>
      </c>
      <c r="AB23" s="416">
        <v>7.1</v>
      </c>
      <c r="AC23" s="416">
        <v>7.1</v>
      </c>
    </row>
    <row r="24" spans="1:29" ht="15" customHeight="1" x14ac:dyDescent="0.25">
      <c r="A24" s="6"/>
      <c r="B24" s="350" t="s">
        <v>125</v>
      </c>
      <c r="D24" s="377"/>
      <c r="E24" s="416"/>
      <c r="F24" s="416"/>
      <c r="G24" s="573">
        <v>-0.23699999999999999</v>
      </c>
      <c r="H24" s="377"/>
      <c r="I24" s="377"/>
      <c r="J24" s="377"/>
      <c r="K24" s="377"/>
      <c r="L24" s="377"/>
      <c r="M24" s="370"/>
      <c r="N24" s="377"/>
      <c r="P24" s="349"/>
      <c r="Q24" s="416">
        <v>6.5</v>
      </c>
      <c r="R24" s="416">
        <v>10.3</v>
      </c>
      <c r="S24" s="416">
        <v>10.199999999999999</v>
      </c>
      <c r="T24" s="416">
        <v>10.199999999999999</v>
      </c>
      <c r="U24" s="416">
        <v>9.9</v>
      </c>
      <c r="V24" s="416">
        <v>9.1</v>
      </c>
      <c r="W24" s="416">
        <v>8.9</v>
      </c>
      <c r="X24" s="416">
        <v>8.1999999999999993</v>
      </c>
      <c r="Y24" s="416">
        <v>8.1999999999999993</v>
      </c>
      <c r="Z24" s="416">
        <v>8.1999999999999993</v>
      </c>
      <c r="AA24" s="416">
        <v>8.1999999999999993</v>
      </c>
      <c r="AB24" s="416">
        <v>8.1999999999999993</v>
      </c>
      <c r="AC24" s="416">
        <v>8.1999999999999993</v>
      </c>
    </row>
    <row r="25" spans="1:29" ht="15" customHeight="1" x14ac:dyDescent="0.25">
      <c r="A25" s="6"/>
      <c r="B25" s="350" t="s">
        <v>132</v>
      </c>
      <c r="D25" s="377"/>
      <c r="E25" s="416"/>
      <c r="F25" s="416"/>
      <c r="G25" s="573">
        <v>-0.22800000000000001</v>
      </c>
      <c r="H25" s="377"/>
      <c r="I25" s="377"/>
      <c r="J25" s="377"/>
      <c r="K25" s="377"/>
      <c r="L25" s="377"/>
      <c r="M25" s="370"/>
      <c r="N25" s="377"/>
      <c r="P25" s="349"/>
      <c r="Q25" s="416">
        <v>9.1999999999999993</v>
      </c>
      <c r="R25" s="416">
        <v>12</v>
      </c>
      <c r="S25" s="416">
        <v>9.8000000000000007</v>
      </c>
      <c r="T25" s="416">
        <v>9.8000000000000007</v>
      </c>
      <c r="U25" s="416">
        <v>8.8000000000000007</v>
      </c>
      <c r="V25" s="416">
        <v>7.4</v>
      </c>
      <c r="W25" s="416">
        <v>6.5</v>
      </c>
      <c r="X25" s="416">
        <v>5.9</v>
      </c>
      <c r="Y25" s="416">
        <v>5.9</v>
      </c>
      <c r="Z25" s="416">
        <v>5.9</v>
      </c>
      <c r="AA25" s="416">
        <v>5.9</v>
      </c>
      <c r="AB25" s="416">
        <v>5.9</v>
      </c>
      <c r="AC25" s="416">
        <v>5.9</v>
      </c>
    </row>
    <row r="26" spans="1:29" ht="15" customHeight="1" x14ac:dyDescent="0.25">
      <c r="A26" s="6"/>
      <c r="B26" s="350" t="s">
        <v>139</v>
      </c>
      <c r="D26" s="377"/>
      <c r="E26" s="416"/>
      <c r="F26" s="416"/>
      <c r="G26" s="573">
        <v>-0.20499999999999999</v>
      </c>
      <c r="H26" s="377"/>
      <c r="I26" s="377"/>
      <c r="J26" s="377"/>
      <c r="K26" s="377"/>
      <c r="L26" s="377"/>
      <c r="M26" s="370"/>
      <c r="N26" s="377"/>
      <c r="P26" s="349"/>
      <c r="Q26" s="416">
        <v>11.5</v>
      </c>
      <c r="R26" s="416">
        <v>13.3</v>
      </c>
      <c r="S26" s="416">
        <v>12.1</v>
      </c>
      <c r="T26" s="416">
        <v>12.1</v>
      </c>
      <c r="U26" s="416">
        <v>11.7</v>
      </c>
      <c r="V26" s="416">
        <v>10</v>
      </c>
      <c r="W26" s="416">
        <v>8.6</v>
      </c>
      <c r="X26" s="416">
        <v>7.5</v>
      </c>
      <c r="Y26" s="416">
        <v>7</v>
      </c>
      <c r="Z26" s="416">
        <v>7</v>
      </c>
      <c r="AA26" s="416">
        <v>7</v>
      </c>
      <c r="AB26" s="416">
        <v>7</v>
      </c>
      <c r="AC26" s="416">
        <v>7</v>
      </c>
    </row>
    <row r="27" spans="1:29" ht="15" customHeight="1" x14ac:dyDescent="0.25">
      <c r="A27" s="6"/>
      <c r="B27" s="350" t="s">
        <v>146</v>
      </c>
      <c r="D27" s="377"/>
      <c r="E27" s="416"/>
      <c r="F27" s="416"/>
      <c r="G27" s="573">
        <v>-0.21199999999999999</v>
      </c>
      <c r="H27" s="377"/>
      <c r="I27" s="377"/>
      <c r="J27" s="377"/>
      <c r="K27" s="377"/>
      <c r="L27" s="377"/>
      <c r="M27" s="370"/>
      <c r="N27" s="377"/>
      <c r="P27" s="349"/>
      <c r="Q27" s="416">
        <v>12.8</v>
      </c>
      <c r="R27" s="416">
        <v>14.2</v>
      </c>
      <c r="S27" s="416">
        <v>13.1</v>
      </c>
      <c r="T27" s="416">
        <v>13.1</v>
      </c>
      <c r="U27" s="416">
        <v>11.7</v>
      </c>
      <c r="V27" s="416">
        <v>10.1</v>
      </c>
      <c r="W27" s="416">
        <v>9.4</v>
      </c>
      <c r="X27" s="416">
        <v>8.6</v>
      </c>
      <c r="Y27" s="416">
        <v>7.9</v>
      </c>
      <c r="Z27" s="416">
        <v>7.3</v>
      </c>
      <c r="AA27" s="416">
        <v>6.9</v>
      </c>
      <c r="AB27" s="416">
        <v>6.9</v>
      </c>
      <c r="AC27" s="416">
        <v>6.9</v>
      </c>
    </row>
    <row r="28" spans="1:29" ht="15" customHeight="1" x14ac:dyDescent="0.25">
      <c r="A28" s="6"/>
      <c r="B28" s="350" t="s">
        <v>154</v>
      </c>
      <c r="D28" s="377"/>
      <c r="E28" s="416"/>
      <c r="F28" s="416"/>
      <c r="G28" s="573">
        <v>-0.29399999999999998</v>
      </c>
      <c r="H28" s="377"/>
      <c r="I28" s="377"/>
      <c r="J28" s="377"/>
      <c r="K28" s="377"/>
      <c r="L28" s="377"/>
      <c r="M28" s="370"/>
      <c r="N28" s="377"/>
      <c r="P28" s="349"/>
      <c r="Q28" s="416">
        <v>13.4</v>
      </c>
      <c r="R28" s="416">
        <v>15.3</v>
      </c>
      <c r="S28" s="416">
        <v>15.2</v>
      </c>
      <c r="T28" s="416">
        <v>15.2</v>
      </c>
      <c r="U28" s="416">
        <v>13.9</v>
      </c>
      <c r="V28" s="416">
        <v>12.6</v>
      </c>
      <c r="W28" s="416">
        <v>11.9</v>
      </c>
      <c r="X28" s="416">
        <v>10.6</v>
      </c>
      <c r="Y28" s="416">
        <v>9.5</v>
      </c>
      <c r="Z28" s="416">
        <v>7.9</v>
      </c>
      <c r="AA28" s="416">
        <v>6.4</v>
      </c>
      <c r="AB28" s="416">
        <v>6.4</v>
      </c>
      <c r="AC28" s="416">
        <v>6.4</v>
      </c>
    </row>
    <row r="29" spans="1:29" ht="15" customHeight="1" x14ac:dyDescent="0.25">
      <c r="A29" s="6"/>
      <c r="B29" s="350" t="s">
        <v>666</v>
      </c>
      <c r="D29" s="377"/>
      <c r="E29" s="416"/>
      <c r="F29" s="416"/>
      <c r="G29" s="573">
        <v>-0.27</v>
      </c>
      <c r="H29" s="377"/>
      <c r="I29" s="377"/>
      <c r="J29" s="377"/>
      <c r="K29" s="377"/>
      <c r="L29" s="377"/>
      <c r="M29" s="370"/>
      <c r="N29" s="377"/>
      <c r="P29" s="349"/>
      <c r="Q29" s="416">
        <v>15.4</v>
      </c>
      <c r="R29" s="416">
        <v>15.9</v>
      </c>
      <c r="S29" s="416">
        <v>14.2</v>
      </c>
      <c r="T29" s="416">
        <v>14.2</v>
      </c>
      <c r="U29" s="416">
        <v>12.8</v>
      </c>
      <c r="V29" s="416">
        <v>10.9</v>
      </c>
      <c r="W29" s="416">
        <v>9.9</v>
      </c>
      <c r="X29" s="416">
        <v>8.6999999999999993</v>
      </c>
      <c r="Y29" s="416">
        <v>8</v>
      </c>
      <c r="Z29" s="416">
        <v>7.4</v>
      </c>
      <c r="AA29" s="416">
        <v>7.1</v>
      </c>
      <c r="AB29" s="416">
        <v>7.1</v>
      </c>
      <c r="AC29" s="416">
        <v>7.1</v>
      </c>
    </row>
    <row r="30" spans="1:29" ht="15" customHeight="1" x14ac:dyDescent="0.25">
      <c r="A30" s="6"/>
      <c r="B30" s="350" t="s">
        <v>665</v>
      </c>
      <c r="D30" s="377"/>
      <c r="E30" s="416"/>
      <c r="F30" s="416"/>
      <c r="G30" s="573">
        <v>-0.315</v>
      </c>
      <c r="H30" s="377"/>
      <c r="I30" s="377"/>
      <c r="J30" s="377"/>
      <c r="K30" s="377"/>
      <c r="L30" s="377"/>
      <c r="M30" s="370"/>
      <c r="N30" s="377"/>
      <c r="P30" s="349"/>
      <c r="Q30" s="416">
        <v>15.4</v>
      </c>
      <c r="R30" s="416">
        <v>15.9</v>
      </c>
      <c r="S30" s="416">
        <v>14.2</v>
      </c>
      <c r="T30" s="416">
        <v>14.2</v>
      </c>
      <c r="U30" s="416">
        <v>12.8</v>
      </c>
      <c r="V30" s="416">
        <v>10.9</v>
      </c>
      <c r="W30" s="416">
        <v>9.9</v>
      </c>
      <c r="X30" s="416">
        <v>8.6999999999999993</v>
      </c>
      <c r="Y30" s="416">
        <v>8</v>
      </c>
      <c r="Z30" s="416">
        <v>7.4</v>
      </c>
      <c r="AA30" s="416">
        <v>7.1</v>
      </c>
      <c r="AB30" s="416">
        <v>7.1</v>
      </c>
      <c r="AC30" s="416">
        <v>7.1</v>
      </c>
    </row>
    <row r="31" spans="1:29" ht="15" customHeight="1" x14ac:dyDescent="0.25">
      <c r="A31" s="6"/>
      <c r="B31" s="350" t="s">
        <v>654</v>
      </c>
      <c r="D31" s="377"/>
      <c r="E31" s="416"/>
      <c r="F31" s="416"/>
      <c r="G31" s="573">
        <v>-0.315</v>
      </c>
      <c r="H31" s="377"/>
      <c r="I31" s="377"/>
      <c r="J31" s="377"/>
      <c r="K31" s="377"/>
      <c r="L31" s="377"/>
      <c r="M31" s="370"/>
      <c r="N31" s="377"/>
      <c r="P31" s="349"/>
      <c r="Q31" s="416">
        <v>16.100000000000001</v>
      </c>
      <c r="R31" s="416">
        <v>16.100000000000001</v>
      </c>
      <c r="S31" s="416">
        <v>16.100000000000001</v>
      </c>
      <c r="T31" s="416">
        <v>16.100000000000001</v>
      </c>
      <c r="U31" s="416">
        <v>14.9</v>
      </c>
      <c r="V31" s="416">
        <v>13.2</v>
      </c>
      <c r="W31" s="416">
        <v>12.3</v>
      </c>
      <c r="X31" s="416">
        <v>10.3</v>
      </c>
      <c r="Y31" s="416">
        <v>10.3</v>
      </c>
      <c r="Z31" s="416">
        <v>10.3</v>
      </c>
      <c r="AA31" s="416">
        <v>10.3</v>
      </c>
      <c r="AB31" s="416">
        <v>10.3</v>
      </c>
      <c r="AC31" s="416">
        <v>10.3</v>
      </c>
    </row>
    <row r="32" spans="1:29" ht="15" customHeight="1" x14ac:dyDescent="0.25">
      <c r="A32" s="6"/>
      <c r="B32" s="356" t="s">
        <v>283</v>
      </c>
      <c r="D32" s="358"/>
      <c r="E32" s="359"/>
      <c r="F32" s="359"/>
      <c r="G32" s="573">
        <v>-0.29399999999999998</v>
      </c>
      <c r="H32" s="358"/>
      <c r="I32" s="358"/>
      <c r="J32" s="358"/>
      <c r="K32" s="358"/>
      <c r="L32" s="358"/>
      <c r="M32" s="370"/>
      <c r="N32" s="358"/>
      <c r="P32" s="355"/>
      <c r="Q32" s="416">
        <v>14.8</v>
      </c>
      <c r="R32" s="416">
        <v>14.8</v>
      </c>
      <c r="S32" s="416">
        <v>14.8</v>
      </c>
      <c r="T32" s="416">
        <v>14.8</v>
      </c>
      <c r="U32" s="416">
        <v>13.3</v>
      </c>
      <c r="V32" s="416">
        <v>11.6</v>
      </c>
      <c r="W32" s="416">
        <v>10.7</v>
      </c>
      <c r="X32" s="416">
        <v>9.6</v>
      </c>
      <c r="Y32" s="416">
        <v>9.6</v>
      </c>
      <c r="Z32" s="416">
        <v>9.6</v>
      </c>
      <c r="AA32" s="416">
        <v>9.6</v>
      </c>
      <c r="AB32" s="416">
        <v>9.6</v>
      </c>
      <c r="AC32" s="416">
        <v>9.6</v>
      </c>
    </row>
    <row r="33" spans="1:30" s="313" customFormat="1" ht="15" hidden="1" customHeight="1" x14ac:dyDescent="0.25">
      <c r="B33" s="417" t="s">
        <v>711</v>
      </c>
      <c r="C33" s="10"/>
      <c r="D33" s="379">
        <f>SUM(D8:D32)</f>
        <v>0</v>
      </c>
      <c r="E33" s="415">
        <f>SUM(E8:E32)</f>
        <v>0</v>
      </c>
      <c r="F33" s="415">
        <f>SUM(F8:F32)</f>
        <v>0</v>
      </c>
      <c r="G33" s="574"/>
      <c r="H33" s="381"/>
      <c r="I33" s="381"/>
      <c r="J33" s="381"/>
      <c r="K33" s="381"/>
      <c r="L33" s="381"/>
      <c r="M33" s="381"/>
      <c r="N33" s="379"/>
      <c r="O33" s="10"/>
      <c r="P33" s="415"/>
      <c r="Q33" s="419"/>
      <c r="R33" s="419"/>
      <c r="S33" s="419">
        <f t="shared" ref="S33:AC33" si="0">SUM(S8:S32)</f>
        <v>356.2</v>
      </c>
      <c r="T33" s="419">
        <f t="shared" si="0"/>
        <v>356.2</v>
      </c>
      <c r="U33" s="419">
        <f t="shared" si="0"/>
        <v>324.60000000000002</v>
      </c>
      <c r="V33" s="419">
        <f t="shared" si="0"/>
        <v>280.90000000000003</v>
      </c>
      <c r="W33" s="419">
        <f t="shared" si="0"/>
        <v>257.80000000000007</v>
      </c>
      <c r="X33" s="419">
        <f t="shared" si="0"/>
        <v>228.09999999999997</v>
      </c>
      <c r="Y33" s="419">
        <f t="shared" si="0"/>
        <v>214.49999999999997</v>
      </c>
      <c r="Z33" s="419">
        <f t="shared" si="0"/>
        <v>204.10000000000002</v>
      </c>
      <c r="AA33" s="419">
        <f t="shared" si="0"/>
        <v>197.69999999999996</v>
      </c>
      <c r="AB33" s="419">
        <f t="shared" si="0"/>
        <v>197.69999999999996</v>
      </c>
      <c r="AC33" s="418">
        <f t="shared" si="0"/>
        <v>197.69999999999996</v>
      </c>
      <c r="AD33" s="10"/>
    </row>
    <row r="34" spans="1:30" ht="15" customHeight="1" x14ac:dyDescent="0.25">
      <c r="A34" s="6"/>
      <c r="D34" s="6"/>
      <c r="E34" s="348"/>
      <c r="F34" s="348"/>
      <c r="G34" s="575"/>
      <c r="H34" s="6"/>
      <c r="I34" s="6"/>
      <c r="J34" s="6"/>
      <c r="K34" s="6"/>
      <c r="L34" s="6"/>
      <c r="M34" s="133"/>
      <c r="P34" s="357"/>
      <c r="Q34" s="348"/>
      <c r="R34" s="348"/>
      <c r="S34" s="348"/>
      <c r="T34" s="348"/>
      <c r="U34" s="348"/>
      <c r="V34" s="348"/>
      <c r="W34" s="348"/>
      <c r="X34" s="348"/>
      <c r="Y34" s="348"/>
      <c r="Z34" s="348"/>
      <c r="AA34" s="348"/>
      <c r="AB34" s="348"/>
      <c r="AC34" s="348"/>
    </row>
    <row r="35" spans="1:30" ht="15" customHeight="1" x14ac:dyDescent="0.25">
      <c r="A35" s="6"/>
      <c r="B35" s="353" t="s">
        <v>29</v>
      </c>
      <c r="D35" s="377"/>
      <c r="E35" s="416"/>
      <c r="F35" s="416"/>
      <c r="G35" s="573">
        <v>-0.68899999999999995</v>
      </c>
      <c r="H35" s="377"/>
      <c r="I35" s="377"/>
      <c r="J35" s="377"/>
      <c r="K35" s="377"/>
      <c r="L35" s="377"/>
      <c r="M35" s="370"/>
      <c r="N35" s="377"/>
      <c r="P35" s="352"/>
      <c r="Q35" s="416">
        <v>31.4</v>
      </c>
      <c r="R35" s="416">
        <v>32.299999999999997</v>
      </c>
      <c r="S35" s="416">
        <v>25</v>
      </c>
      <c r="T35" s="416">
        <v>25</v>
      </c>
      <c r="U35" s="416">
        <v>20.3</v>
      </c>
      <c r="V35" s="416">
        <v>15.4</v>
      </c>
      <c r="W35" s="416">
        <v>13.5</v>
      </c>
      <c r="X35" s="416">
        <v>10.7</v>
      </c>
      <c r="Y35" s="416">
        <v>10.7</v>
      </c>
      <c r="Z35" s="416">
        <v>10.7</v>
      </c>
      <c r="AA35" s="416">
        <v>10.7</v>
      </c>
      <c r="AB35" s="416">
        <v>10.7</v>
      </c>
      <c r="AC35" s="416">
        <v>10.7</v>
      </c>
    </row>
    <row r="36" spans="1:30" ht="15" customHeight="1" x14ac:dyDescent="0.25">
      <c r="A36" s="6"/>
      <c r="B36" s="350" t="s">
        <v>52</v>
      </c>
      <c r="D36" s="377"/>
      <c r="E36" s="416"/>
      <c r="F36" s="416"/>
      <c r="G36" s="573">
        <v>-0.41499999999999998</v>
      </c>
      <c r="H36" s="377"/>
      <c r="I36" s="377"/>
      <c r="J36" s="377"/>
      <c r="K36" s="377"/>
      <c r="L36" s="377"/>
      <c r="M36" s="370"/>
      <c r="N36" s="377"/>
      <c r="P36" s="349"/>
      <c r="Q36" s="416">
        <v>31.4</v>
      </c>
      <c r="R36" s="416">
        <v>32.299999999999997</v>
      </c>
      <c r="S36" s="416">
        <v>25</v>
      </c>
      <c r="T36" s="416">
        <v>25</v>
      </c>
      <c r="U36" s="416">
        <v>20.3</v>
      </c>
      <c r="V36" s="416">
        <v>15.4</v>
      </c>
      <c r="W36" s="416">
        <v>13.5</v>
      </c>
      <c r="X36" s="416">
        <v>10.7</v>
      </c>
      <c r="Y36" s="416">
        <v>10.7</v>
      </c>
      <c r="Z36" s="416">
        <v>10.7</v>
      </c>
      <c r="AA36" s="416">
        <v>10.7</v>
      </c>
      <c r="AB36" s="416">
        <v>10.7</v>
      </c>
      <c r="AC36" s="416">
        <v>10.7</v>
      </c>
    </row>
    <row r="37" spans="1:30" ht="15" customHeight="1" x14ac:dyDescent="0.25">
      <c r="A37" s="6"/>
      <c r="B37" s="350" t="s">
        <v>66</v>
      </c>
      <c r="D37" s="377"/>
      <c r="E37" s="416"/>
      <c r="F37" s="416"/>
      <c r="G37" s="573">
        <v>-0.4</v>
      </c>
      <c r="H37" s="377"/>
      <c r="I37" s="377"/>
      <c r="J37" s="377"/>
      <c r="K37" s="377"/>
      <c r="L37" s="377"/>
      <c r="M37" s="370"/>
      <c r="N37" s="377"/>
      <c r="P37" s="349"/>
      <c r="Q37" s="416">
        <v>31.4</v>
      </c>
      <c r="R37" s="416">
        <v>32.299999999999997</v>
      </c>
      <c r="S37" s="416">
        <v>25</v>
      </c>
      <c r="T37" s="416">
        <v>25</v>
      </c>
      <c r="U37" s="416">
        <v>20.3</v>
      </c>
      <c r="V37" s="416">
        <v>15.4</v>
      </c>
      <c r="W37" s="416">
        <v>13.5</v>
      </c>
      <c r="X37" s="416">
        <v>10.7</v>
      </c>
      <c r="Y37" s="416">
        <v>10.7</v>
      </c>
      <c r="Z37" s="416">
        <v>10.7</v>
      </c>
      <c r="AA37" s="416">
        <v>10.7</v>
      </c>
      <c r="AB37" s="416">
        <v>10.7</v>
      </c>
      <c r="AC37" s="416">
        <v>10.7</v>
      </c>
    </row>
    <row r="38" spans="1:30" ht="15" customHeight="1" x14ac:dyDescent="0.25">
      <c r="A38" s="6"/>
      <c r="B38" s="350" t="s">
        <v>134</v>
      </c>
      <c r="D38" s="377"/>
      <c r="E38" s="416"/>
      <c r="F38" s="416"/>
      <c r="G38" s="573">
        <v>-0.309</v>
      </c>
      <c r="H38" s="377"/>
      <c r="I38" s="377"/>
      <c r="J38" s="377"/>
      <c r="K38" s="377"/>
      <c r="L38" s="377"/>
      <c r="M38" s="370"/>
      <c r="N38" s="377"/>
      <c r="P38" s="349"/>
      <c r="Q38" s="416">
        <v>23.8</v>
      </c>
      <c r="R38" s="416">
        <v>23.8</v>
      </c>
      <c r="S38" s="416">
        <v>23.8</v>
      </c>
      <c r="T38" s="416">
        <v>23.8</v>
      </c>
      <c r="U38" s="416">
        <v>17.7</v>
      </c>
      <c r="V38" s="416">
        <v>12.9</v>
      </c>
      <c r="W38" s="416">
        <v>11</v>
      </c>
      <c r="X38" s="416">
        <v>11</v>
      </c>
      <c r="Y38" s="416">
        <v>11</v>
      </c>
      <c r="Z38" s="416">
        <v>11</v>
      </c>
      <c r="AA38" s="416">
        <v>11</v>
      </c>
      <c r="AB38" s="416">
        <v>11</v>
      </c>
      <c r="AC38" s="416">
        <v>11</v>
      </c>
    </row>
    <row r="39" spans="1:30" ht="15" customHeight="1" x14ac:dyDescent="0.25">
      <c r="A39" s="6"/>
      <c r="B39" s="350" t="s">
        <v>148</v>
      </c>
      <c r="D39" s="377"/>
      <c r="E39" s="416"/>
      <c r="F39" s="416"/>
      <c r="G39" s="573">
        <v>-0.72599999999999998</v>
      </c>
      <c r="H39" s="377"/>
      <c r="I39" s="377"/>
      <c r="J39" s="377"/>
      <c r="K39" s="377"/>
      <c r="L39" s="377"/>
      <c r="M39" s="370"/>
      <c r="N39" s="377"/>
      <c r="P39" s="349"/>
      <c r="Q39" s="416">
        <v>85.3</v>
      </c>
      <c r="R39" s="416">
        <v>78</v>
      </c>
      <c r="S39" s="416">
        <v>68.099999999999994</v>
      </c>
      <c r="T39" s="416">
        <v>68.099999999999994</v>
      </c>
      <c r="U39" s="416">
        <v>56.6</v>
      </c>
      <c r="V39" s="416">
        <v>46.6</v>
      </c>
      <c r="W39" s="416">
        <v>42.8</v>
      </c>
      <c r="X39" s="416">
        <v>37.9</v>
      </c>
      <c r="Y39" s="416">
        <v>37.9</v>
      </c>
      <c r="Z39" s="416">
        <v>37.9</v>
      </c>
      <c r="AA39" s="416">
        <v>37.9</v>
      </c>
      <c r="AB39" s="416">
        <v>37.9</v>
      </c>
      <c r="AC39" s="416">
        <v>37.9</v>
      </c>
    </row>
    <row r="40" spans="1:30" ht="15" customHeight="1" x14ac:dyDescent="0.25">
      <c r="A40" s="6"/>
      <c r="B40" s="350" t="s">
        <v>176</v>
      </c>
      <c r="D40" s="377"/>
      <c r="E40" s="416"/>
      <c r="F40" s="416"/>
      <c r="G40" s="573">
        <v>-0.84299999999999997</v>
      </c>
      <c r="H40" s="377"/>
      <c r="I40" s="377"/>
      <c r="J40" s="377"/>
      <c r="K40" s="377"/>
      <c r="L40" s="377"/>
      <c r="M40" s="370"/>
      <c r="N40" s="377"/>
      <c r="P40" s="349"/>
      <c r="Q40" s="416">
        <v>31.4</v>
      </c>
      <c r="R40" s="416">
        <v>32.299999999999997</v>
      </c>
      <c r="S40" s="416">
        <v>25</v>
      </c>
      <c r="T40" s="416">
        <v>25</v>
      </c>
      <c r="U40" s="416">
        <v>20.3</v>
      </c>
      <c r="V40" s="416">
        <v>15.4</v>
      </c>
      <c r="W40" s="416">
        <v>13.5</v>
      </c>
      <c r="X40" s="416">
        <v>10.7</v>
      </c>
      <c r="Y40" s="416">
        <v>10.7</v>
      </c>
      <c r="Z40" s="416">
        <v>10.7</v>
      </c>
      <c r="AA40" s="416">
        <v>10.7</v>
      </c>
      <c r="AB40" s="416">
        <v>10.7</v>
      </c>
      <c r="AC40" s="416">
        <v>10.7</v>
      </c>
    </row>
    <row r="41" spans="1:30" ht="15" customHeight="1" x14ac:dyDescent="0.25">
      <c r="A41" s="6"/>
      <c r="B41" s="350" t="s">
        <v>664</v>
      </c>
      <c r="D41" s="377"/>
      <c r="E41" s="416"/>
      <c r="F41" s="416"/>
      <c r="G41" s="573">
        <v>-0.68300000000000005</v>
      </c>
      <c r="H41" s="377"/>
      <c r="I41" s="377"/>
      <c r="J41" s="377"/>
      <c r="K41" s="377"/>
      <c r="L41" s="377"/>
      <c r="M41" s="370"/>
      <c r="N41" s="377"/>
      <c r="P41" s="349"/>
      <c r="Q41" s="416">
        <v>31.4</v>
      </c>
      <c r="R41" s="416">
        <v>32.299999999999997</v>
      </c>
      <c r="S41" s="416">
        <v>25</v>
      </c>
      <c r="T41" s="416">
        <v>25</v>
      </c>
      <c r="U41" s="416">
        <v>20.3</v>
      </c>
      <c r="V41" s="416">
        <v>15.4</v>
      </c>
      <c r="W41" s="416">
        <v>13.5</v>
      </c>
      <c r="X41" s="416">
        <v>10.7</v>
      </c>
      <c r="Y41" s="416">
        <v>10.7</v>
      </c>
      <c r="Z41" s="416">
        <v>10.7</v>
      </c>
      <c r="AA41" s="416">
        <v>10.7</v>
      </c>
      <c r="AB41" s="416">
        <v>10.7</v>
      </c>
      <c r="AC41" s="416">
        <v>10.7</v>
      </c>
    </row>
    <row r="42" spans="1:30" ht="15" customHeight="1" x14ac:dyDescent="0.25">
      <c r="A42" s="6"/>
      <c r="B42" s="350" t="s">
        <v>654</v>
      </c>
      <c r="D42" s="377"/>
      <c r="E42" s="416"/>
      <c r="F42" s="416"/>
      <c r="G42" s="573">
        <v>-0.68300000000000005</v>
      </c>
      <c r="H42" s="377"/>
      <c r="I42" s="377"/>
      <c r="J42" s="377"/>
      <c r="K42" s="377"/>
      <c r="L42" s="377"/>
      <c r="M42" s="370"/>
      <c r="N42" s="377"/>
      <c r="P42" s="349"/>
      <c r="Q42" s="416">
        <v>31.4</v>
      </c>
      <c r="R42" s="416">
        <v>32.299999999999997</v>
      </c>
      <c r="S42" s="416">
        <v>25</v>
      </c>
      <c r="T42" s="416">
        <v>25</v>
      </c>
      <c r="U42" s="416">
        <v>20.3</v>
      </c>
      <c r="V42" s="416">
        <v>15.4</v>
      </c>
      <c r="W42" s="416">
        <v>13.5</v>
      </c>
      <c r="X42" s="416">
        <v>10.7</v>
      </c>
      <c r="Y42" s="416">
        <v>10.7</v>
      </c>
      <c r="Z42" s="416">
        <v>10.7</v>
      </c>
      <c r="AA42" s="416">
        <v>10.7</v>
      </c>
      <c r="AB42" s="416">
        <v>10.7</v>
      </c>
      <c r="AC42" s="416">
        <v>10.7</v>
      </c>
    </row>
    <row r="43" spans="1:30" ht="15" customHeight="1" x14ac:dyDescent="0.25">
      <c r="A43" s="6"/>
      <c r="B43" s="356" t="s">
        <v>276</v>
      </c>
      <c r="D43" s="377"/>
      <c r="E43" s="416"/>
      <c r="F43" s="416"/>
      <c r="G43" s="573">
        <v>-0.68300000000000005</v>
      </c>
      <c r="H43" s="377"/>
      <c r="I43" s="377"/>
      <c r="J43" s="377"/>
      <c r="K43" s="377"/>
      <c r="L43" s="377"/>
      <c r="M43" s="370"/>
      <c r="N43" s="377"/>
      <c r="P43" s="355"/>
      <c r="Q43" s="416">
        <v>31.4</v>
      </c>
      <c r="R43" s="416">
        <v>32.299999999999997</v>
      </c>
      <c r="S43" s="416">
        <v>25</v>
      </c>
      <c r="T43" s="416">
        <v>25</v>
      </c>
      <c r="U43" s="416">
        <v>20.3</v>
      </c>
      <c r="V43" s="416">
        <v>15.4</v>
      </c>
      <c r="W43" s="416">
        <v>13.5</v>
      </c>
      <c r="X43" s="416">
        <v>10.7</v>
      </c>
      <c r="Y43" s="416">
        <v>10.7</v>
      </c>
      <c r="Z43" s="416">
        <v>10.7</v>
      </c>
      <c r="AA43" s="416">
        <v>10.7</v>
      </c>
      <c r="AB43" s="416">
        <v>10.7</v>
      </c>
      <c r="AC43" s="416">
        <v>10.7</v>
      </c>
    </row>
    <row r="44" spans="1:30" s="313" customFormat="1" ht="15" hidden="1" customHeight="1" x14ac:dyDescent="0.25">
      <c r="B44" s="417" t="s">
        <v>710</v>
      </c>
      <c r="C44" s="10"/>
      <c r="D44" s="379">
        <f>SUM(D35:D43)</f>
        <v>0</v>
      </c>
      <c r="E44" s="415">
        <f>SUM(E35:E43)</f>
        <v>0</v>
      </c>
      <c r="F44" s="415">
        <f>SUM(F35:F43)</f>
        <v>0</v>
      </c>
      <c r="G44" s="576"/>
      <c r="H44" s="379"/>
      <c r="I44" s="379"/>
      <c r="J44" s="379"/>
      <c r="K44" s="379"/>
      <c r="L44" s="379"/>
      <c r="M44" s="379"/>
      <c r="N44" s="379"/>
      <c r="O44" s="10"/>
      <c r="P44" s="379"/>
      <c r="Q44" s="379"/>
      <c r="R44" s="379"/>
      <c r="S44" s="379">
        <f t="shared" ref="S44:AC44" si="1">SUM(S35:S43)</f>
        <v>266.89999999999998</v>
      </c>
      <c r="T44" s="379">
        <f t="shared" si="1"/>
        <v>266.89999999999998</v>
      </c>
      <c r="U44" s="379">
        <f t="shared" si="1"/>
        <v>216.40000000000006</v>
      </c>
      <c r="V44" s="379">
        <f t="shared" si="1"/>
        <v>167.3</v>
      </c>
      <c r="W44" s="379">
        <f t="shared" si="1"/>
        <v>148.30000000000001</v>
      </c>
      <c r="X44" s="379">
        <f t="shared" si="1"/>
        <v>123.80000000000001</v>
      </c>
      <c r="Y44" s="379">
        <f t="shared" si="1"/>
        <v>123.80000000000001</v>
      </c>
      <c r="Z44" s="379">
        <f t="shared" si="1"/>
        <v>123.80000000000001</v>
      </c>
      <c r="AA44" s="379">
        <f t="shared" si="1"/>
        <v>123.80000000000001</v>
      </c>
      <c r="AB44" s="379">
        <f t="shared" si="1"/>
        <v>123.80000000000001</v>
      </c>
      <c r="AC44" s="379">
        <f t="shared" si="1"/>
        <v>123.80000000000001</v>
      </c>
      <c r="AD44" s="10"/>
    </row>
    <row r="45" spans="1:30" ht="15" customHeight="1" x14ac:dyDescent="0.25">
      <c r="A45" s="6"/>
      <c r="D45" s="6"/>
      <c r="E45" s="348"/>
      <c r="F45" s="348"/>
      <c r="G45" s="575"/>
      <c r="H45" s="6"/>
      <c r="I45" s="6"/>
      <c r="J45" s="6"/>
      <c r="K45" s="6"/>
      <c r="L45" s="6"/>
      <c r="M45" s="133"/>
      <c r="P45" s="354"/>
      <c r="Q45" s="348"/>
      <c r="R45" s="348"/>
      <c r="S45" s="348"/>
      <c r="T45" s="348"/>
      <c r="U45" s="348"/>
      <c r="V45" s="348"/>
      <c r="W45" s="348"/>
      <c r="X45" s="348"/>
      <c r="Y45" s="348"/>
      <c r="Z45" s="348"/>
      <c r="AA45" s="348"/>
      <c r="AB45" s="348"/>
      <c r="AC45" s="348"/>
    </row>
    <row r="46" spans="1:30" ht="15" customHeight="1" x14ac:dyDescent="0.25">
      <c r="A46" s="6"/>
      <c r="B46" s="353" t="s">
        <v>13</v>
      </c>
      <c r="D46" s="377"/>
      <c r="E46" s="416"/>
      <c r="F46" s="416"/>
      <c r="G46" s="573">
        <v>-0.48899999999999999</v>
      </c>
      <c r="H46" s="377"/>
      <c r="I46" s="377"/>
      <c r="J46" s="377"/>
      <c r="K46" s="377"/>
      <c r="L46" s="377"/>
      <c r="M46" s="370"/>
      <c r="N46" s="377"/>
      <c r="P46" s="352"/>
      <c r="Q46" s="416">
        <v>18.3</v>
      </c>
      <c r="R46" s="416">
        <v>19</v>
      </c>
      <c r="S46" s="416">
        <v>16.899999999999999</v>
      </c>
      <c r="T46" s="416">
        <v>16.899999999999999</v>
      </c>
      <c r="U46" s="416">
        <v>12.6</v>
      </c>
      <c r="V46" s="416">
        <v>8.8000000000000007</v>
      </c>
      <c r="W46" s="416">
        <v>8.8000000000000007</v>
      </c>
      <c r="X46" s="416">
        <v>8.8000000000000007</v>
      </c>
      <c r="Y46" s="416">
        <v>8.8000000000000007</v>
      </c>
      <c r="Z46" s="416">
        <v>8.8000000000000007</v>
      </c>
      <c r="AA46" s="416">
        <v>8.8000000000000007</v>
      </c>
      <c r="AB46" s="416">
        <v>8.8000000000000007</v>
      </c>
      <c r="AC46" s="416">
        <v>8.8000000000000007</v>
      </c>
    </row>
    <row r="47" spans="1:30" ht="15" customHeight="1" x14ac:dyDescent="0.25">
      <c r="A47" s="6"/>
      <c r="B47" s="350" t="s">
        <v>45</v>
      </c>
      <c r="D47" s="377"/>
      <c r="E47" s="416"/>
      <c r="F47" s="416"/>
      <c r="G47" s="573">
        <v>-0.42199999999999999</v>
      </c>
      <c r="H47" s="377"/>
      <c r="I47" s="377"/>
      <c r="J47" s="377"/>
      <c r="K47" s="377"/>
      <c r="L47" s="377"/>
      <c r="M47" s="370"/>
      <c r="N47" s="377"/>
      <c r="P47" s="349"/>
      <c r="Q47" s="416">
        <v>18.3</v>
      </c>
      <c r="R47" s="416">
        <v>19</v>
      </c>
      <c r="S47" s="416">
        <v>16.899999999999999</v>
      </c>
      <c r="T47" s="416">
        <v>16.899999999999999</v>
      </c>
      <c r="U47" s="416">
        <v>12.6</v>
      </c>
      <c r="V47" s="416">
        <v>8.8000000000000007</v>
      </c>
      <c r="W47" s="416">
        <v>8.8000000000000007</v>
      </c>
      <c r="X47" s="416">
        <v>8.8000000000000007</v>
      </c>
      <c r="Y47" s="416">
        <v>8.8000000000000007</v>
      </c>
      <c r="Z47" s="416">
        <v>8.8000000000000007</v>
      </c>
      <c r="AA47" s="416">
        <v>8.8000000000000007</v>
      </c>
      <c r="AB47" s="416">
        <v>8.8000000000000007</v>
      </c>
      <c r="AC47" s="416">
        <v>8.8000000000000007</v>
      </c>
    </row>
    <row r="48" spans="1:30" ht="15" customHeight="1" x14ac:dyDescent="0.25">
      <c r="A48" s="6"/>
      <c r="B48" s="350" t="s">
        <v>54</v>
      </c>
      <c r="D48" s="377"/>
      <c r="E48" s="416"/>
      <c r="F48" s="416"/>
      <c r="G48" s="573">
        <v>-0.20899999999999999</v>
      </c>
      <c r="H48" s="377"/>
      <c r="I48" s="377"/>
      <c r="J48" s="377"/>
      <c r="K48" s="377"/>
      <c r="L48" s="377"/>
      <c r="M48" s="370"/>
      <c r="N48" s="377"/>
      <c r="P48" s="349"/>
      <c r="Q48" s="416">
        <v>18.3</v>
      </c>
      <c r="R48" s="416">
        <v>19</v>
      </c>
      <c r="S48" s="416">
        <v>16.899999999999999</v>
      </c>
      <c r="T48" s="416">
        <v>16.899999999999999</v>
      </c>
      <c r="U48" s="416">
        <v>12.6</v>
      </c>
      <c r="V48" s="416">
        <v>8.8000000000000007</v>
      </c>
      <c r="W48" s="416">
        <v>8.8000000000000007</v>
      </c>
      <c r="X48" s="416">
        <v>8.8000000000000007</v>
      </c>
      <c r="Y48" s="416">
        <v>8.8000000000000007</v>
      </c>
      <c r="Z48" s="416">
        <v>8.8000000000000007</v>
      </c>
      <c r="AA48" s="416">
        <v>8.8000000000000007</v>
      </c>
      <c r="AB48" s="416">
        <v>8.8000000000000007</v>
      </c>
      <c r="AC48" s="416">
        <v>8.8000000000000007</v>
      </c>
    </row>
    <row r="49" spans="1:32" ht="15" customHeight="1" x14ac:dyDescent="0.25">
      <c r="A49" s="6"/>
      <c r="B49" s="350" t="s">
        <v>150</v>
      </c>
      <c r="D49" s="377"/>
      <c r="E49" s="416"/>
      <c r="F49" s="416"/>
      <c r="G49" s="573">
        <v>-0.23899999999999999</v>
      </c>
      <c r="H49" s="377"/>
      <c r="I49" s="377"/>
      <c r="J49" s="377"/>
      <c r="K49" s="377"/>
      <c r="L49" s="377"/>
      <c r="M49" s="370"/>
      <c r="N49" s="377"/>
      <c r="P49" s="349"/>
      <c r="Q49" s="416">
        <v>18.3</v>
      </c>
      <c r="R49" s="416">
        <v>19</v>
      </c>
      <c r="S49" s="416">
        <v>16.899999999999999</v>
      </c>
      <c r="T49" s="416">
        <v>16.899999999999999</v>
      </c>
      <c r="U49" s="416">
        <v>12.6</v>
      </c>
      <c r="V49" s="416">
        <v>8.8000000000000007</v>
      </c>
      <c r="W49" s="416">
        <v>8.8000000000000007</v>
      </c>
      <c r="X49" s="416">
        <v>8.8000000000000007</v>
      </c>
      <c r="Y49" s="416">
        <v>8.8000000000000007</v>
      </c>
      <c r="Z49" s="416">
        <v>8.8000000000000007</v>
      </c>
      <c r="AA49" s="416">
        <v>8.8000000000000007</v>
      </c>
      <c r="AB49" s="416">
        <v>8.8000000000000007</v>
      </c>
      <c r="AC49" s="416">
        <v>8.8000000000000007</v>
      </c>
    </row>
    <row r="50" spans="1:32" ht="15" customHeight="1" x14ac:dyDescent="0.25">
      <c r="A50" s="6"/>
      <c r="B50" s="350" t="s">
        <v>663</v>
      </c>
      <c r="D50" s="377"/>
      <c r="E50" s="416"/>
      <c r="F50" s="416"/>
      <c r="G50" s="573">
        <v>-0.56299999999999994</v>
      </c>
      <c r="H50" s="377"/>
      <c r="I50" s="377"/>
      <c r="J50" s="377"/>
      <c r="K50" s="377"/>
      <c r="L50" s="377"/>
      <c r="M50" s="370"/>
      <c r="N50" s="377"/>
      <c r="P50" s="349"/>
      <c r="Q50" s="416">
        <v>18.3</v>
      </c>
      <c r="R50" s="416">
        <v>19</v>
      </c>
      <c r="S50" s="416">
        <v>16.899999999999999</v>
      </c>
      <c r="T50" s="416">
        <v>16.899999999999999</v>
      </c>
      <c r="U50" s="416">
        <v>12.6</v>
      </c>
      <c r="V50" s="416">
        <v>8.8000000000000007</v>
      </c>
      <c r="W50" s="416">
        <v>8.8000000000000007</v>
      </c>
      <c r="X50" s="416">
        <v>8.8000000000000007</v>
      </c>
      <c r="Y50" s="416">
        <v>8.8000000000000007</v>
      </c>
      <c r="Z50" s="416">
        <v>8.8000000000000007</v>
      </c>
      <c r="AA50" s="416">
        <v>8.8000000000000007</v>
      </c>
      <c r="AB50" s="416">
        <v>8.8000000000000007</v>
      </c>
      <c r="AC50" s="416">
        <v>8.8000000000000007</v>
      </c>
    </row>
    <row r="51" spans="1:32" ht="15" customHeight="1" x14ac:dyDescent="0.25">
      <c r="A51" s="6"/>
      <c r="B51" s="350" t="s">
        <v>654</v>
      </c>
      <c r="D51" s="377"/>
      <c r="E51" s="416"/>
      <c r="F51" s="416"/>
      <c r="G51" s="573">
        <v>-0.56299999999999994</v>
      </c>
      <c r="H51" s="377"/>
      <c r="I51" s="377"/>
      <c r="J51" s="377"/>
      <c r="K51" s="377"/>
      <c r="L51" s="377"/>
      <c r="M51" s="370"/>
      <c r="N51" s="377"/>
      <c r="P51" s="349"/>
      <c r="Q51" s="416">
        <v>18.3</v>
      </c>
      <c r="R51" s="416">
        <v>19</v>
      </c>
      <c r="S51" s="416">
        <v>16.899999999999999</v>
      </c>
      <c r="T51" s="416">
        <v>16.899999999999999</v>
      </c>
      <c r="U51" s="416">
        <v>12.6</v>
      </c>
      <c r="V51" s="416">
        <v>8.8000000000000007</v>
      </c>
      <c r="W51" s="416">
        <v>8.8000000000000007</v>
      </c>
      <c r="X51" s="416">
        <v>8.8000000000000007</v>
      </c>
      <c r="Y51" s="416">
        <v>8.8000000000000007</v>
      </c>
      <c r="Z51" s="416">
        <v>8.8000000000000007</v>
      </c>
      <c r="AA51" s="416">
        <v>8.8000000000000007</v>
      </c>
      <c r="AB51" s="416">
        <v>8.8000000000000007</v>
      </c>
      <c r="AC51" s="416">
        <v>8.8000000000000007</v>
      </c>
    </row>
    <row r="52" spans="1:32" ht="15" customHeight="1" x14ac:dyDescent="0.25">
      <c r="A52" s="6"/>
      <c r="B52" s="356" t="s">
        <v>277</v>
      </c>
      <c r="D52" s="377"/>
      <c r="E52" s="416"/>
      <c r="F52" s="416"/>
      <c r="G52" s="573">
        <v>-0.56299999999999994</v>
      </c>
      <c r="H52" s="377"/>
      <c r="I52" s="377"/>
      <c r="J52" s="377"/>
      <c r="K52" s="377"/>
      <c r="L52" s="377"/>
      <c r="M52" s="370"/>
      <c r="N52" s="377"/>
      <c r="P52" s="355"/>
      <c r="Q52" s="416">
        <v>18.3</v>
      </c>
      <c r="R52" s="416">
        <v>19</v>
      </c>
      <c r="S52" s="416">
        <v>16.899999999999999</v>
      </c>
      <c r="T52" s="416">
        <v>16.899999999999999</v>
      </c>
      <c r="U52" s="416">
        <v>12.6</v>
      </c>
      <c r="V52" s="416">
        <v>8.8000000000000007</v>
      </c>
      <c r="W52" s="416">
        <v>8.8000000000000007</v>
      </c>
      <c r="X52" s="416">
        <v>8.8000000000000007</v>
      </c>
      <c r="Y52" s="416">
        <v>8.8000000000000007</v>
      </c>
      <c r="Z52" s="416">
        <v>8.8000000000000007</v>
      </c>
      <c r="AA52" s="416">
        <v>8.8000000000000007</v>
      </c>
      <c r="AB52" s="416">
        <v>8.8000000000000007</v>
      </c>
      <c r="AC52" s="416">
        <v>8.8000000000000007</v>
      </c>
    </row>
    <row r="53" spans="1:32" s="313" customFormat="1" ht="15" hidden="1" customHeight="1" x14ac:dyDescent="0.25">
      <c r="B53" s="417" t="s">
        <v>709</v>
      </c>
      <c r="C53" s="10"/>
      <c r="D53" s="379">
        <f>SUM(D46:D52)</f>
        <v>0</v>
      </c>
      <c r="E53" s="415">
        <f>SUM(E46:E52)</f>
        <v>0</v>
      </c>
      <c r="F53" s="415">
        <f>SUM(F46:F52)</f>
        <v>0</v>
      </c>
      <c r="G53" s="574"/>
      <c r="H53" s="381"/>
      <c r="I53" s="381"/>
      <c r="J53" s="381"/>
      <c r="K53" s="381"/>
      <c r="L53" s="381"/>
      <c r="M53" s="381"/>
      <c r="N53" s="379"/>
      <c r="O53" s="10"/>
      <c r="P53" s="415"/>
      <c r="Q53" s="419"/>
      <c r="R53" s="419"/>
      <c r="S53" s="419">
        <f t="shared" ref="S53:AC53" si="2">SUM(S46:S52)</f>
        <v>118.30000000000001</v>
      </c>
      <c r="T53" s="419">
        <f t="shared" si="2"/>
        <v>118.30000000000001</v>
      </c>
      <c r="U53" s="419">
        <f t="shared" si="2"/>
        <v>88.199999999999989</v>
      </c>
      <c r="V53" s="419">
        <f t="shared" si="2"/>
        <v>61.599999999999994</v>
      </c>
      <c r="W53" s="419">
        <f t="shared" si="2"/>
        <v>61.599999999999994</v>
      </c>
      <c r="X53" s="419">
        <f t="shared" si="2"/>
        <v>61.599999999999994</v>
      </c>
      <c r="Y53" s="419">
        <f t="shared" si="2"/>
        <v>61.599999999999994</v>
      </c>
      <c r="Z53" s="419">
        <f t="shared" si="2"/>
        <v>61.599999999999994</v>
      </c>
      <c r="AA53" s="419">
        <f t="shared" si="2"/>
        <v>61.599999999999994</v>
      </c>
      <c r="AB53" s="419">
        <f t="shared" si="2"/>
        <v>61.599999999999994</v>
      </c>
      <c r="AC53" s="418">
        <f t="shared" si="2"/>
        <v>61.599999999999994</v>
      </c>
      <c r="AD53" s="10"/>
    </row>
    <row r="54" spans="1:32" ht="15" customHeight="1" x14ac:dyDescent="0.25">
      <c r="A54" s="6"/>
      <c r="D54" s="6"/>
      <c r="E54" s="348"/>
      <c r="F54" s="348"/>
      <c r="G54" s="575"/>
      <c r="H54" s="6"/>
      <c r="I54" s="6"/>
      <c r="J54" s="6"/>
      <c r="K54" s="6"/>
      <c r="L54" s="6"/>
      <c r="M54" s="133"/>
      <c r="P54" s="357"/>
      <c r="Q54" s="348"/>
      <c r="R54" s="348"/>
      <c r="S54" s="348"/>
      <c r="T54" s="348"/>
      <c r="U54" s="348"/>
      <c r="V54" s="348"/>
      <c r="W54" s="348"/>
      <c r="X54" s="348"/>
      <c r="Y54" s="348"/>
      <c r="Z54" s="348"/>
      <c r="AA54" s="348"/>
      <c r="AB54" s="348"/>
      <c r="AC54" s="348"/>
    </row>
    <row r="55" spans="1:32" ht="15" customHeight="1" x14ac:dyDescent="0.25">
      <c r="A55" s="6"/>
      <c r="B55" s="353" t="s">
        <v>31</v>
      </c>
      <c r="D55" s="377"/>
      <c r="E55" s="416"/>
      <c r="F55" s="416"/>
      <c r="G55" s="573">
        <v>-0.33500000000000002</v>
      </c>
      <c r="H55" s="377"/>
      <c r="I55" s="377"/>
      <c r="J55" s="377"/>
      <c r="K55" s="377"/>
      <c r="L55" s="377"/>
      <c r="M55" s="370"/>
      <c r="N55" s="377"/>
      <c r="P55" s="352"/>
      <c r="Q55" s="416">
        <v>24.8</v>
      </c>
      <c r="R55" s="416">
        <v>26.5</v>
      </c>
      <c r="S55" s="416">
        <v>24.4</v>
      </c>
      <c r="T55" s="416">
        <v>24.4</v>
      </c>
      <c r="U55" s="416">
        <v>21.5</v>
      </c>
      <c r="V55" s="416">
        <v>18</v>
      </c>
      <c r="W55" s="416">
        <v>16.8</v>
      </c>
      <c r="X55" s="416">
        <v>15.7</v>
      </c>
      <c r="Y55" s="416">
        <v>15</v>
      </c>
      <c r="Z55" s="416">
        <v>15</v>
      </c>
      <c r="AA55" s="416">
        <v>15</v>
      </c>
      <c r="AB55" s="416">
        <v>15</v>
      </c>
      <c r="AC55" s="416">
        <v>15</v>
      </c>
    </row>
    <row r="56" spans="1:32" ht="15" customHeight="1" x14ac:dyDescent="0.25">
      <c r="A56" s="6"/>
      <c r="B56" s="350" t="s">
        <v>445</v>
      </c>
      <c r="D56" s="377"/>
      <c r="E56" s="416"/>
      <c r="F56" s="416"/>
      <c r="G56" s="573">
        <v>-0.34899999999999998</v>
      </c>
      <c r="H56" s="377"/>
      <c r="I56" s="377"/>
      <c r="J56" s="377"/>
      <c r="K56" s="377"/>
      <c r="L56" s="377"/>
      <c r="M56" s="370"/>
      <c r="N56" s="377"/>
      <c r="P56" s="349"/>
      <c r="Q56" s="416">
        <v>24.8</v>
      </c>
      <c r="R56" s="416">
        <v>26.5</v>
      </c>
      <c r="S56" s="416">
        <v>24.4</v>
      </c>
      <c r="T56" s="416">
        <v>24.4</v>
      </c>
      <c r="U56" s="416">
        <v>21.5</v>
      </c>
      <c r="V56" s="416">
        <v>18</v>
      </c>
      <c r="W56" s="416">
        <v>16.8</v>
      </c>
      <c r="X56" s="416">
        <v>15.7</v>
      </c>
      <c r="Y56" s="416">
        <v>15</v>
      </c>
      <c r="Z56" s="416">
        <v>15</v>
      </c>
      <c r="AA56" s="416">
        <v>15</v>
      </c>
      <c r="AB56" s="416">
        <v>15</v>
      </c>
      <c r="AC56" s="416">
        <v>15</v>
      </c>
    </row>
    <row r="57" spans="1:32" ht="15" customHeight="1" x14ac:dyDescent="0.25">
      <c r="A57" s="6"/>
      <c r="B57" s="350" t="s">
        <v>39</v>
      </c>
      <c r="D57" s="377"/>
      <c r="E57" s="416"/>
      <c r="F57" s="416"/>
      <c r="G57" s="573">
        <v>-0.28299999999999997</v>
      </c>
      <c r="H57" s="377"/>
      <c r="I57" s="377"/>
      <c r="J57" s="377"/>
      <c r="K57" s="377"/>
      <c r="L57" s="377"/>
      <c r="M57" s="370"/>
      <c r="N57" s="377"/>
      <c r="P57" s="349"/>
      <c r="Q57" s="416">
        <v>3.5</v>
      </c>
      <c r="R57" s="416">
        <v>6.9</v>
      </c>
      <c r="S57" s="416">
        <v>6.3</v>
      </c>
      <c r="T57" s="416">
        <v>6.3</v>
      </c>
      <c r="U57" s="416">
        <v>5.5</v>
      </c>
      <c r="V57" s="416">
        <v>4</v>
      </c>
      <c r="W57" s="416">
        <v>3.7</v>
      </c>
      <c r="X57" s="416">
        <v>6.4</v>
      </c>
      <c r="Y57" s="416">
        <v>6.4</v>
      </c>
      <c r="Z57" s="416">
        <v>6.4</v>
      </c>
      <c r="AA57" s="416">
        <v>6.4</v>
      </c>
      <c r="AB57" s="416">
        <v>6.4</v>
      </c>
      <c r="AC57" s="416">
        <v>6.4</v>
      </c>
    </row>
    <row r="58" spans="1:32" ht="15" customHeight="1" x14ac:dyDescent="0.25">
      <c r="A58" s="6"/>
      <c r="B58" s="350" t="s">
        <v>47</v>
      </c>
      <c r="D58" s="377"/>
      <c r="E58" s="416"/>
      <c r="F58" s="416"/>
      <c r="G58" s="573">
        <v>-0.42299999999999999</v>
      </c>
      <c r="H58" s="377"/>
      <c r="I58" s="377"/>
      <c r="J58" s="377"/>
      <c r="K58" s="377"/>
      <c r="L58" s="377"/>
      <c r="M58" s="370"/>
      <c r="N58" s="377"/>
      <c r="P58" s="349"/>
      <c r="Q58" s="416">
        <v>24.8</v>
      </c>
      <c r="R58" s="416">
        <v>26.5</v>
      </c>
      <c r="S58" s="416">
        <v>24.4</v>
      </c>
      <c r="T58" s="416">
        <v>24.4</v>
      </c>
      <c r="U58" s="416">
        <v>21.5</v>
      </c>
      <c r="V58" s="416">
        <v>18</v>
      </c>
      <c r="W58" s="416">
        <v>16.8</v>
      </c>
      <c r="X58" s="416">
        <v>15.7</v>
      </c>
      <c r="Y58" s="416">
        <v>15</v>
      </c>
      <c r="Z58" s="416">
        <v>15</v>
      </c>
      <c r="AA58" s="416">
        <v>15</v>
      </c>
      <c r="AB58" s="416">
        <v>15</v>
      </c>
      <c r="AC58" s="416">
        <v>15</v>
      </c>
    </row>
    <row r="59" spans="1:32" ht="15" customHeight="1" x14ac:dyDescent="0.25">
      <c r="A59" s="6"/>
      <c r="B59" s="350" t="s">
        <v>89</v>
      </c>
      <c r="D59" s="377"/>
      <c r="E59" s="416"/>
      <c r="F59" s="416"/>
      <c r="G59" s="573">
        <v>-0.26900000000000002</v>
      </c>
      <c r="H59" s="377"/>
      <c r="I59" s="377"/>
      <c r="J59" s="377"/>
      <c r="K59" s="377"/>
      <c r="L59" s="377"/>
      <c r="M59" s="370"/>
      <c r="N59" s="377"/>
      <c r="P59" s="349"/>
      <c r="Q59" s="416">
        <v>13.3</v>
      </c>
      <c r="R59" s="416">
        <v>13.3</v>
      </c>
      <c r="S59" s="416">
        <v>13.3</v>
      </c>
      <c r="T59" s="416">
        <v>13.3</v>
      </c>
      <c r="U59" s="416">
        <v>11.1</v>
      </c>
      <c r="V59" s="416">
        <v>8.4</v>
      </c>
      <c r="W59" s="416">
        <v>8.4</v>
      </c>
      <c r="X59" s="416">
        <v>8.4</v>
      </c>
      <c r="Y59" s="416">
        <v>8.4</v>
      </c>
      <c r="Z59" s="416">
        <v>8.4</v>
      </c>
      <c r="AA59" s="416">
        <v>8.4</v>
      </c>
      <c r="AB59" s="416">
        <v>8.4</v>
      </c>
      <c r="AC59" s="416">
        <v>8.4</v>
      </c>
    </row>
    <row r="60" spans="1:32" ht="15" customHeight="1" x14ac:dyDescent="0.25">
      <c r="A60" s="6"/>
      <c r="B60" s="350" t="s">
        <v>120</v>
      </c>
      <c r="D60" s="377"/>
      <c r="E60" s="416"/>
      <c r="F60" s="416"/>
      <c r="G60" s="573">
        <v>-0.23799999999999999</v>
      </c>
      <c r="H60" s="377"/>
      <c r="I60" s="377"/>
      <c r="J60" s="377"/>
      <c r="K60" s="377"/>
      <c r="L60" s="377"/>
      <c r="M60" s="370"/>
      <c r="N60" s="377"/>
      <c r="P60" s="349"/>
      <c r="Q60" s="416">
        <v>24.8</v>
      </c>
      <c r="R60" s="416">
        <v>26.5</v>
      </c>
      <c r="S60" s="416">
        <v>24.4</v>
      </c>
      <c r="T60" s="416">
        <v>24.4</v>
      </c>
      <c r="U60" s="416">
        <v>21.5</v>
      </c>
      <c r="V60" s="416">
        <v>18</v>
      </c>
      <c r="W60" s="416">
        <v>16.8</v>
      </c>
      <c r="X60" s="416">
        <v>15.7</v>
      </c>
      <c r="Y60" s="416">
        <v>15</v>
      </c>
      <c r="Z60" s="416">
        <v>15</v>
      </c>
      <c r="AA60" s="416">
        <v>15</v>
      </c>
      <c r="AB60" s="416">
        <v>15</v>
      </c>
      <c r="AC60" s="416">
        <v>15</v>
      </c>
    </row>
    <row r="61" spans="1:32" ht="15" customHeight="1" x14ac:dyDescent="0.25">
      <c r="A61" s="6"/>
      <c r="B61" s="350" t="s">
        <v>127</v>
      </c>
      <c r="D61" s="377"/>
      <c r="E61" s="416"/>
      <c r="F61" s="416"/>
      <c r="G61" s="573">
        <v>-0.433</v>
      </c>
      <c r="H61" s="377"/>
      <c r="I61" s="377"/>
      <c r="J61" s="377"/>
      <c r="K61" s="377"/>
      <c r="L61" s="377"/>
      <c r="M61" s="370"/>
      <c r="N61" s="377"/>
      <c r="P61" s="349"/>
      <c r="Q61" s="416">
        <v>21</v>
      </c>
      <c r="R61" s="416">
        <v>19.2</v>
      </c>
      <c r="S61" s="416">
        <v>16.399999999999999</v>
      </c>
      <c r="T61" s="416">
        <v>16.399999999999999</v>
      </c>
      <c r="U61" s="416">
        <v>12.7</v>
      </c>
      <c r="V61" s="416">
        <v>10.199999999999999</v>
      </c>
      <c r="W61" s="416">
        <v>8.6</v>
      </c>
      <c r="X61" s="416">
        <v>7.1</v>
      </c>
      <c r="Y61" s="416">
        <v>7.1</v>
      </c>
      <c r="Z61" s="416">
        <v>7.1</v>
      </c>
      <c r="AA61" s="416">
        <v>7.1</v>
      </c>
      <c r="AB61" s="416">
        <v>7.1</v>
      </c>
      <c r="AC61" s="416">
        <v>7.1</v>
      </c>
    </row>
    <row r="62" spans="1:32" ht="15" customHeight="1" x14ac:dyDescent="0.25">
      <c r="A62" s="6"/>
      <c r="B62" s="350" t="s">
        <v>69</v>
      </c>
      <c r="D62" s="377"/>
      <c r="E62" s="416"/>
      <c r="F62" s="416"/>
      <c r="G62" s="573">
        <v>-0.32900000000000001</v>
      </c>
      <c r="H62" s="377"/>
      <c r="I62" s="377"/>
      <c r="J62" s="377"/>
      <c r="K62" s="377"/>
      <c r="L62" s="377"/>
      <c r="M62" s="370"/>
      <c r="N62" s="377"/>
      <c r="P62" s="349"/>
      <c r="Q62" s="416">
        <v>20.7</v>
      </c>
      <c r="R62" s="416">
        <v>22.9</v>
      </c>
      <c r="S62" s="416">
        <v>21.7</v>
      </c>
      <c r="T62" s="416">
        <v>21.7</v>
      </c>
      <c r="U62" s="416">
        <v>19.3</v>
      </c>
      <c r="V62" s="416">
        <v>16.600000000000001</v>
      </c>
      <c r="W62" s="416">
        <v>16.600000000000001</v>
      </c>
      <c r="X62" s="416">
        <v>15.6</v>
      </c>
      <c r="Y62" s="416">
        <v>15.6</v>
      </c>
      <c r="Z62" s="416">
        <v>15.6</v>
      </c>
      <c r="AA62" s="416">
        <v>15.6</v>
      </c>
      <c r="AB62" s="416">
        <v>15.6</v>
      </c>
      <c r="AC62" s="416">
        <v>15.6</v>
      </c>
      <c r="AF62" s="7"/>
    </row>
    <row r="63" spans="1:32" ht="15" customHeight="1" x14ac:dyDescent="0.25">
      <c r="A63" s="6"/>
      <c r="B63" s="350" t="s">
        <v>143</v>
      </c>
      <c r="D63" s="377"/>
      <c r="E63" s="416"/>
      <c r="F63" s="416"/>
      <c r="G63" s="573">
        <v>-0.39</v>
      </c>
      <c r="H63" s="377"/>
      <c r="I63" s="377"/>
      <c r="J63" s="377"/>
      <c r="K63" s="377"/>
      <c r="L63" s="377"/>
      <c r="M63" s="370"/>
      <c r="N63" s="377"/>
      <c r="P63" s="349"/>
      <c r="Q63" s="416">
        <v>10</v>
      </c>
      <c r="R63" s="416">
        <v>11.7</v>
      </c>
      <c r="S63" s="416">
        <v>12.6</v>
      </c>
      <c r="T63" s="416">
        <v>12.6</v>
      </c>
      <c r="U63" s="416">
        <v>12.9</v>
      </c>
      <c r="V63" s="416">
        <v>12</v>
      </c>
      <c r="W63" s="416">
        <v>11.1</v>
      </c>
      <c r="X63" s="416">
        <v>10.199999999999999</v>
      </c>
      <c r="Y63" s="416">
        <v>10.199999999999999</v>
      </c>
      <c r="Z63" s="416">
        <v>10.199999999999999</v>
      </c>
      <c r="AA63" s="416">
        <v>10.199999999999999</v>
      </c>
      <c r="AB63" s="416">
        <v>10.199999999999999</v>
      </c>
      <c r="AC63" s="416">
        <v>10.199999999999999</v>
      </c>
    </row>
    <row r="64" spans="1:32" ht="15" customHeight="1" x14ac:dyDescent="0.25">
      <c r="A64" s="6"/>
      <c r="B64" s="350" t="s">
        <v>662</v>
      </c>
      <c r="D64" s="377"/>
      <c r="E64" s="416"/>
      <c r="F64" s="416"/>
      <c r="G64" s="573">
        <v>-0.40500000000000003</v>
      </c>
      <c r="H64" s="377"/>
      <c r="I64" s="377"/>
      <c r="J64" s="377"/>
      <c r="K64" s="377"/>
      <c r="L64" s="377"/>
      <c r="M64" s="370"/>
      <c r="N64" s="377"/>
      <c r="P64" s="349"/>
      <c r="Q64" s="416">
        <v>24.8</v>
      </c>
      <c r="R64" s="416">
        <v>26.5</v>
      </c>
      <c r="S64" s="416">
        <v>24.4</v>
      </c>
      <c r="T64" s="416">
        <v>24.4</v>
      </c>
      <c r="U64" s="416">
        <v>21.5</v>
      </c>
      <c r="V64" s="416">
        <v>18</v>
      </c>
      <c r="W64" s="416">
        <v>16.8</v>
      </c>
      <c r="X64" s="416">
        <v>15.7</v>
      </c>
      <c r="Y64" s="416">
        <v>15</v>
      </c>
      <c r="Z64" s="416">
        <v>15</v>
      </c>
      <c r="AA64" s="416">
        <v>15</v>
      </c>
      <c r="AB64" s="416">
        <v>15</v>
      </c>
      <c r="AC64" s="416">
        <v>15</v>
      </c>
    </row>
    <row r="65" spans="1:30" ht="15" customHeight="1" x14ac:dyDescent="0.25">
      <c r="A65" s="6"/>
      <c r="B65" s="350" t="s">
        <v>654</v>
      </c>
      <c r="D65" s="377"/>
      <c r="E65" s="416"/>
      <c r="F65" s="416"/>
      <c r="G65" s="573">
        <v>-0.40500000000000003</v>
      </c>
      <c r="H65" s="377"/>
      <c r="I65" s="377"/>
      <c r="J65" s="377"/>
      <c r="K65" s="377"/>
      <c r="L65" s="377"/>
      <c r="M65" s="370"/>
      <c r="N65" s="377"/>
      <c r="P65" s="349"/>
      <c r="Q65" s="416">
        <v>24.8</v>
      </c>
      <c r="R65" s="416">
        <v>26.5</v>
      </c>
      <c r="S65" s="416">
        <v>24.4</v>
      </c>
      <c r="T65" s="416">
        <v>24.4</v>
      </c>
      <c r="U65" s="416">
        <v>21.5</v>
      </c>
      <c r="V65" s="416">
        <v>18</v>
      </c>
      <c r="W65" s="416">
        <v>16.8</v>
      </c>
      <c r="X65" s="416">
        <v>15.7</v>
      </c>
      <c r="Y65" s="416">
        <v>15</v>
      </c>
      <c r="Z65" s="416">
        <v>15</v>
      </c>
      <c r="AA65" s="416">
        <v>15</v>
      </c>
      <c r="AB65" s="416">
        <v>15</v>
      </c>
      <c r="AC65" s="416">
        <v>15</v>
      </c>
    </row>
    <row r="66" spans="1:30" ht="15" customHeight="1" x14ac:dyDescent="0.25">
      <c r="A66" s="6"/>
      <c r="B66" s="356" t="s">
        <v>661</v>
      </c>
      <c r="D66" s="377"/>
      <c r="E66" s="416"/>
      <c r="F66" s="416"/>
      <c r="G66" s="573">
        <v>-0.40500000000000003</v>
      </c>
      <c r="H66" s="377"/>
      <c r="I66" s="377"/>
      <c r="J66" s="377"/>
      <c r="K66" s="377"/>
      <c r="L66" s="377"/>
      <c r="M66" s="370"/>
      <c r="N66" s="377"/>
      <c r="P66" s="349"/>
      <c r="Q66" s="416">
        <v>24.8</v>
      </c>
      <c r="R66" s="416">
        <v>26.5</v>
      </c>
      <c r="S66" s="416">
        <v>24.4</v>
      </c>
      <c r="T66" s="416">
        <v>24.4</v>
      </c>
      <c r="U66" s="416">
        <v>21.5</v>
      </c>
      <c r="V66" s="416">
        <v>18</v>
      </c>
      <c r="W66" s="416">
        <v>16.8</v>
      </c>
      <c r="X66" s="416">
        <v>15.7</v>
      </c>
      <c r="Y66" s="416">
        <v>15</v>
      </c>
      <c r="Z66" s="416">
        <v>15</v>
      </c>
      <c r="AA66" s="416">
        <v>15</v>
      </c>
      <c r="AB66" s="416">
        <v>15</v>
      </c>
      <c r="AC66" s="416">
        <v>15</v>
      </c>
    </row>
    <row r="67" spans="1:30" s="313" customFormat="1" ht="15" hidden="1" customHeight="1" x14ac:dyDescent="0.25">
      <c r="B67" s="417" t="s">
        <v>708</v>
      </c>
      <c r="C67" s="10"/>
      <c r="D67" s="379">
        <f>SUM(D55:D66)</f>
        <v>0</v>
      </c>
      <c r="E67" s="415">
        <f>SUM(E55:E66)</f>
        <v>0</v>
      </c>
      <c r="F67" s="415">
        <f>SUM(F55:F66)</f>
        <v>0</v>
      </c>
      <c r="G67" s="574"/>
      <c r="H67" s="381"/>
      <c r="I67" s="381"/>
      <c r="J67" s="381"/>
      <c r="K67" s="381"/>
      <c r="L67" s="381"/>
      <c r="M67" s="381"/>
      <c r="N67" s="379"/>
      <c r="O67" s="10"/>
      <c r="P67" s="415"/>
      <c r="Q67" s="419"/>
      <c r="R67" s="419"/>
      <c r="S67" s="419">
        <f t="shared" ref="S67:AC67" si="3">SUM(S55:S66)</f>
        <v>241.1</v>
      </c>
      <c r="T67" s="419">
        <f t="shared" si="3"/>
        <v>241.1</v>
      </c>
      <c r="U67" s="419">
        <f t="shared" si="3"/>
        <v>212</v>
      </c>
      <c r="V67" s="419">
        <f t="shared" si="3"/>
        <v>177.20000000000002</v>
      </c>
      <c r="W67" s="419">
        <f t="shared" si="3"/>
        <v>166.00000000000003</v>
      </c>
      <c r="X67" s="419">
        <f t="shared" si="3"/>
        <v>157.59999999999997</v>
      </c>
      <c r="Y67" s="419">
        <f t="shared" si="3"/>
        <v>152.69999999999999</v>
      </c>
      <c r="Z67" s="419">
        <f t="shared" si="3"/>
        <v>152.69999999999999</v>
      </c>
      <c r="AA67" s="419">
        <f t="shared" si="3"/>
        <v>152.69999999999999</v>
      </c>
      <c r="AB67" s="419">
        <f t="shared" si="3"/>
        <v>152.69999999999999</v>
      </c>
      <c r="AC67" s="418">
        <f t="shared" si="3"/>
        <v>152.69999999999999</v>
      </c>
      <c r="AD67" s="10"/>
    </row>
    <row r="68" spans="1:30" ht="15" customHeight="1" x14ac:dyDescent="0.25">
      <c r="A68" s="6"/>
      <c r="D68" s="6"/>
      <c r="E68" s="348"/>
      <c r="F68" s="348"/>
      <c r="G68" s="575"/>
      <c r="H68" s="6"/>
      <c r="I68" s="6"/>
      <c r="J68" s="6"/>
      <c r="K68" s="6"/>
      <c r="L68" s="6"/>
      <c r="M68" s="133"/>
      <c r="P68" s="354"/>
      <c r="Q68" s="348"/>
      <c r="R68" s="348"/>
      <c r="S68" s="348"/>
      <c r="T68" s="348"/>
      <c r="U68" s="348"/>
      <c r="V68" s="348"/>
      <c r="W68" s="348"/>
      <c r="X68" s="348"/>
      <c r="Y68" s="348"/>
      <c r="Z68" s="348"/>
      <c r="AA68" s="348"/>
      <c r="AB68" s="348"/>
      <c r="AC68" s="348"/>
    </row>
    <row r="69" spans="1:30" ht="15" customHeight="1" x14ac:dyDescent="0.25">
      <c r="A69" s="6"/>
      <c r="B69" s="353" t="s">
        <v>71</v>
      </c>
      <c r="D69" s="377"/>
      <c r="E69" s="416"/>
      <c r="F69" s="416"/>
      <c r="G69" s="573">
        <v>-0.42899999999999999</v>
      </c>
      <c r="H69" s="377"/>
      <c r="I69" s="377"/>
      <c r="J69" s="377"/>
      <c r="K69" s="377"/>
      <c r="L69" s="377"/>
      <c r="M69" s="370"/>
      <c r="N69" s="377"/>
      <c r="P69" s="352"/>
      <c r="Q69" s="416">
        <v>16.2</v>
      </c>
      <c r="R69" s="416">
        <v>16.2</v>
      </c>
      <c r="S69" s="416">
        <v>16.2</v>
      </c>
      <c r="T69" s="416">
        <v>16.2</v>
      </c>
      <c r="U69" s="416">
        <v>12.9</v>
      </c>
      <c r="V69" s="416">
        <v>9.1999999999999993</v>
      </c>
      <c r="W69" s="416">
        <v>8.1</v>
      </c>
      <c r="X69" s="416">
        <v>8.1</v>
      </c>
      <c r="Y69" s="416">
        <v>8.1</v>
      </c>
      <c r="Z69" s="416">
        <v>8.1</v>
      </c>
      <c r="AA69" s="416">
        <v>8.1</v>
      </c>
      <c r="AB69" s="416">
        <v>8.1</v>
      </c>
      <c r="AC69" s="416">
        <v>8.1</v>
      </c>
    </row>
    <row r="70" spans="1:30" ht="15" customHeight="1" x14ac:dyDescent="0.25">
      <c r="A70" s="6"/>
      <c r="B70" s="351" t="s">
        <v>157</v>
      </c>
      <c r="D70" s="377"/>
      <c r="E70" s="416"/>
      <c r="F70" s="416"/>
      <c r="G70" s="573">
        <v>-0.23400000000000001</v>
      </c>
      <c r="H70" s="377"/>
      <c r="I70" s="377"/>
      <c r="J70" s="377"/>
      <c r="K70" s="377"/>
      <c r="L70" s="377"/>
      <c r="M70" s="370"/>
      <c r="N70" s="377"/>
      <c r="P70" s="349"/>
      <c r="Q70" s="416">
        <v>24.3</v>
      </c>
      <c r="R70" s="416">
        <v>24.3</v>
      </c>
      <c r="S70" s="416">
        <v>24.3</v>
      </c>
      <c r="T70" s="416">
        <v>13.9</v>
      </c>
      <c r="U70" s="416">
        <v>13.9</v>
      </c>
      <c r="V70" s="416">
        <v>13.9</v>
      </c>
      <c r="W70" s="416">
        <v>12.8</v>
      </c>
      <c r="X70" s="416">
        <v>12.8</v>
      </c>
      <c r="Y70" s="416">
        <v>12.8</v>
      </c>
      <c r="Z70" s="416">
        <v>12.8</v>
      </c>
      <c r="AA70" s="416">
        <v>12.8</v>
      </c>
      <c r="AB70" s="416">
        <v>12.8</v>
      </c>
      <c r="AC70" s="416">
        <v>12.8</v>
      </c>
    </row>
    <row r="71" spans="1:30" ht="15" customHeight="1" x14ac:dyDescent="0.25">
      <c r="A71" s="6"/>
      <c r="B71" s="350" t="s">
        <v>654</v>
      </c>
      <c r="D71" s="377"/>
      <c r="E71" s="416"/>
      <c r="F71" s="416"/>
      <c r="G71" s="573">
        <v>-0.53200000000000003</v>
      </c>
      <c r="H71" s="377"/>
      <c r="I71" s="377"/>
      <c r="J71" s="377"/>
      <c r="K71" s="377"/>
      <c r="L71" s="377"/>
      <c r="M71" s="370"/>
      <c r="N71" s="377"/>
      <c r="P71" s="349"/>
      <c r="Q71" s="416">
        <v>24.3</v>
      </c>
      <c r="R71" s="416">
        <v>24.3</v>
      </c>
      <c r="S71" s="416">
        <v>24.3</v>
      </c>
      <c r="T71" s="416">
        <v>13.9</v>
      </c>
      <c r="U71" s="416">
        <v>13.9</v>
      </c>
      <c r="V71" s="416">
        <v>13.9</v>
      </c>
      <c r="W71" s="416">
        <v>12.8</v>
      </c>
      <c r="X71" s="416">
        <v>12.8</v>
      </c>
      <c r="Y71" s="416">
        <v>12.8</v>
      </c>
      <c r="Z71" s="416">
        <v>12.8</v>
      </c>
      <c r="AA71" s="416">
        <v>12.8</v>
      </c>
      <c r="AB71" s="416">
        <v>12.8</v>
      </c>
      <c r="AC71" s="416">
        <v>12.8</v>
      </c>
    </row>
    <row r="72" spans="1:30" ht="15" customHeight="1" x14ac:dyDescent="0.25">
      <c r="A72" s="6"/>
      <c r="B72" s="356" t="s">
        <v>660</v>
      </c>
      <c r="D72" s="377"/>
      <c r="E72" s="416"/>
      <c r="F72" s="416"/>
      <c r="G72" s="573">
        <v>-0.53200000000000003</v>
      </c>
      <c r="H72" s="377"/>
      <c r="I72" s="377"/>
      <c r="J72" s="377"/>
      <c r="K72" s="377"/>
      <c r="L72" s="377"/>
      <c r="M72" s="370"/>
      <c r="N72" s="377"/>
      <c r="P72" s="355"/>
      <c r="Q72" s="416">
        <v>24.3</v>
      </c>
      <c r="R72" s="416">
        <v>24.3</v>
      </c>
      <c r="S72" s="416">
        <v>24.3</v>
      </c>
      <c r="T72" s="416">
        <v>13.9</v>
      </c>
      <c r="U72" s="416">
        <v>13.9</v>
      </c>
      <c r="V72" s="416">
        <v>13.9</v>
      </c>
      <c r="W72" s="416">
        <v>12.8</v>
      </c>
      <c r="X72" s="416">
        <v>12.8</v>
      </c>
      <c r="Y72" s="416">
        <v>12.8</v>
      </c>
      <c r="Z72" s="416">
        <v>12.8</v>
      </c>
      <c r="AA72" s="416">
        <v>12.8</v>
      </c>
      <c r="AB72" s="416">
        <v>12.8</v>
      </c>
      <c r="AC72" s="416">
        <v>12.8</v>
      </c>
    </row>
    <row r="73" spans="1:30" s="313" customFormat="1" ht="15" hidden="1" customHeight="1" x14ac:dyDescent="0.25">
      <c r="B73" s="417" t="s">
        <v>707</v>
      </c>
      <c r="C73" s="10"/>
      <c r="D73" s="379">
        <f>SUM(D69:D72)</f>
        <v>0</v>
      </c>
      <c r="E73" s="415">
        <f>SUM(E69:E72)</f>
        <v>0</v>
      </c>
      <c r="F73" s="415">
        <f>SUM(F69:F72)</f>
        <v>0</v>
      </c>
      <c r="G73" s="574"/>
      <c r="H73" s="381"/>
      <c r="I73" s="381"/>
      <c r="J73" s="381"/>
      <c r="K73" s="381"/>
      <c r="L73" s="381"/>
      <c r="M73" s="381"/>
      <c r="N73" s="379"/>
      <c r="O73" s="10"/>
      <c r="P73" s="415"/>
      <c r="Q73" s="419"/>
      <c r="R73" s="419"/>
      <c r="S73" s="419">
        <f t="shared" ref="S73:AC73" si="4">SUM(S69:S72)</f>
        <v>89.1</v>
      </c>
      <c r="T73" s="419">
        <f t="shared" si="4"/>
        <v>57.9</v>
      </c>
      <c r="U73" s="419">
        <f t="shared" si="4"/>
        <v>54.6</v>
      </c>
      <c r="V73" s="419">
        <f t="shared" si="4"/>
        <v>50.9</v>
      </c>
      <c r="W73" s="419">
        <f t="shared" si="4"/>
        <v>46.5</v>
      </c>
      <c r="X73" s="419">
        <f t="shared" si="4"/>
        <v>46.5</v>
      </c>
      <c r="Y73" s="419">
        <f t="shared" si="4"/>
        <v>46.5</v>
      </c>
      <c r="Z73" s="419">
        <f t="shared" si="4"/>
        <v>46.5</v>
      </c>
      <c r="AA73" s="419">
        <f t="shared" si="4"/>
        <v>46.5</v>
      </c>
      <c r="AB73" s="419">
        <f t="shared" si="4"/>
        <v>46.5</v>
      </c>
      <c r="AC73" s="418">
        <f t="shared" si="4"/>
        <v>46.5</v>
      </c>
      <c r="AD73" s="10"/>
    </row>
    <row r="74" spans="1:30" ht="15" customHeight="1" x14ac:dyDescent="0.25">
      <c r="A74" s="6"/>
      <c r="D74" s="6"/>
      <c r="E74" s="348"/>
      <c r="F74" s="348"/>
      <c r="G74" s="575"/>
      <c r="H74" s="6"/>
      <c r="I74" s="6"/>
      <c r="J74" s="6"/>
      <c r="K74" s="6"/>
      <c r="L74" s="6"/>
      <c r="M74" s="133"/>
      <c r="P74" s="354"/>
      <c r="Q74" s="348"/>
      <c r="R74" s="348"/>
      <c r="S74" s="348"/>
      <c r="T74" s="348"/>
      <c r="U74" s="348"/>
      <c r="V74" s="348"/>
      <c r="W74" s="348"/>
      <c r="X74" s="348"/>
      <c r="Y74" s="348"/>
      <c r="Z74" s="348"/>
      <c r="AA74" s="348"/>
      <c r="AB74" s="348"/>
      <c r="AC74" s="348"/>
    </row>
    <row r="75" spans="1:30" ht="15" customHeight="1" x14ac:dyDescent="0.25">
      <c r="A75" s="6"/>
      <c r="B75" s="353" t="s">
        <v>192</v>
      </c>
      <c r="D75" s="377"/>
      <c r="E75" s="416"/>
      <c r="F75" s="416"/>
      <c r="G75" s="573">
        <v>-0.29299999999999998</v>
      </c>
      <c r="H75" s="377"/>
      <c r="I75" s="377"/>
      <c r="J75" s="377"/>
      <c r="K75" s="377"/>
      <c r="L75" s="377"/>
      <c r="M75" s="370"/>
      <c r="N75" s="377"/>
      <c r="P75" s="352"/>
      <c r="Q75" s="416">
        <v>17.5</v>
      </c>
      <c r="R75" s="416">
        <v>16.5</v>
      </c>
      <c r="S75" s="416">
        <v>13.6</v>
      </c>
      <c r="T75" s="416">
        <v>13.6</v>
      </c>
      <c r="U75" s="416">
        <v>10.199999999999999</v>
      </c>
      <c r="V75" s="416">
        <v>7.9</v>
      </c>
      <c r="W75" s="416">
        <v>6.7</v>
      </c>
      <c r="X75" s="416">
        <v>6.7</v>
      </c>
      <c r="Y75" s="416">
        <v>6.7</v>
      </c>
      <c r="Z75" s="416">
        <v>6.7</v>
      </c>
      <c r="AA75" s="416">
        <v>6.7</v>
      </c>
      <c r="AB75" s="416">
        <v>6.7</v>
      </c>
      <c r="AC75" s="416">
        <v>6.7</v>
      </c>
    </row>
    <row r="76" spans="1:30" ht="15" customHeight="1" x14ac:dyDescent="0.25">
      <c r="A76" s="6"/>
      <c r="B76" s="350" t="s">
        <v>654</v>
      </c>
      <c r="D76" s="377"/>
      <c r="E76" s="416"/>
      <c r="F76" s="416"/>
      <c r="G76" s="573">
        <v>-0.50900000000000001</v>
      </c>
      <c r="H76" s="377"/>
      <c r="I76" s="377"/>
      <c r="J76" s="377"/>
      <c r="K76" s="377"/>
      <c r="L76" s="377"/>
      <c r="M76" s="370"/>
      <c r="N76" s="377"/>
      <c r="P76" s="349"/>
      <c r="Q76" s="416">
        <v>17.5</v>
      </c>
      <c r="R76" s="416">
        <v>16.5</v>
      </c>
      <c r="S76" s="416">
        <v>13.6</v>
      </c>
      <c r="T76" s="416">
        <v>13.6</v>
      </c>
      <c r="U76" s="416">
        <v>10.199999999999999</v>
      </c>
      <c r="V76" s="416">
        <v>7.9</v>
      </c>
      <c r="W76" s="416">
        <v>6.7</v>
      </c>
      <c r="X76" s="416">
        <v>6.7</v>
      </c>
      <c r="Y76" s="416">
        <v>6.7</v>
      </c>
      <c r="Z76" s="416">
        <v>6.7</v>
      </c>
      <c r="AA76" s="416">
        <v>6.7</v>
      </c>
      <c r="AB76" s="416">
        <v>6.7</v>
      </c>
      <c r="AC76" s="416">
        <v>6.7</v>
      </c>
    </row>
    <row r="77" spans="1:30" ht="15" customHeight="1" x14ac:dyDescent="0.25">
      <c r="A77" s="6"/>
      <c r="B77" s="356" t="s">
        <v>280</v>
      </c>
      <c r="D77" s="377"/>
      <c r="E77" s="416"/>
      <c r="F77" s="416"/>
      <c r="G77" s="573">
        <v>-0.50900000000000001</v>
      </c>
      <c r="H77" s="377"/>
      <c r="I77" s="377"/>
      <c r="J77" s="377"/>
      <c r="K77" s="377"/>
      <c r="L77" s="377"/>
      <c r="M77" s="370"/>
      <c r="N77" s="377"/>
      <c r="P77" s="355"/>
      <c r="Q77" s="416">
        <v>17.5</v>
      </c>
      <c r="R77" s="416">
        <v>16.5</v>
      </c>
      <c r="S77" s="416">
        <v>13.6</v>
      </c>
      <c r="T77" s="416">
        <v>13.6</v>
      </c>
      <c r="U77" s="416">
        <v>10.199999999999999</v>
      </c>
      <c r="V77" s="416">
        <v>7.9</v>
      </c>
      <c r="W77" s="416">
        <v>6.7</v>
      </c>
      <c r="X77" s="416">
        <v>6.7</v>
      </c>
      <c r="Y77" s="416">
        <v>6.7</v>
      </c>
      <c r="Z77" s="416">
        <v>6.7</v>
      </c>
      <c r="AA77" s="416">
        <v>6.7</v>
      </c>
      <c r="AB77" s="416">
        <v>6.7</v>
      </c>
      <c r="AC77" s="416">
        <v>6.7</v>
      </c>
    </row>
    <row r="78" spans="1:30" s="313" customFormat="1" ht="15" hidden="1" customHeight="1" x14ac:dyDescent="0.25">
      <c r="B78" s="417" t="s">
        <v>706</v>
      </c>
      <c r="C78" s="10"/>
      <c r="D78" s="379">
        <f>SUM(D75:D77)</f>
        <v>0</v>
      </c>
      <c r="E78" s="415">
        <f>SUM(E75:E77)</f>
        <v>0</v>
      </c>
      <c r="F78" s="415">
        <f>SUM(F75:F77)</f>
        <v>0</v>
      </c>
      <c r="G78" s="574"/>
      <c r="H78" s="381"/>
      <c r="I78" s="381"/>
      <c r="J78" s="381"/>
      <c r="K78" s="381"/>
      <c r="L78" s="381"/>
      <c r="M78" s="381"/>
      <c r="N78" s="379"/>
      <c r="O78" s="10"/>
      <c r="P78" s="415"/>
      <c r="Q78" s="419"/>
      <c r="R78" s="419"/>
      <c r="S78" s="419">
        <f t="shared" ref="S78:AC78" si="5">SUM(S75:S77)</f>
        <v>40.799999999999997</v>
      </c>
      <c r="T78" s="419">
        <f t="shared" si="5"/>
        <v>40.799999999999997</v>
      </c>
      <c r="U78" s="419">
        <f t="shared" si="5"/>
        <v>30.599999999999998</v>
      </c>
      <c r="V78" s="419">
        <f t="shared" si="5"/>
        <v>23.700000000000003</v>
      </c>
      <c r="W78" s="419">
        <f t="shared" si="5"/>
        <v>20.100000000000001</v>
      </c>
      <c r="X78" s="419">
        <f t="shared" si="5"/>
        <v>20.100000000000001</v>
      </c>
      <c r="Y78" s="419">
        <f t="shared" si="5"/>
        <v>20.100000000000001</v>
      </c>
      <c r="Z78" s="419">
        <f t="shared" si="5"/>
        <v>20.100000000000001</v>
      </c>
      <c r="AA78" s="419">
        <f t="shared" si="5"/>
        <v>20.100000000000001</v>
      </c>
      <c r="AB78" s="419">
        <f t="shared" si="5"/>
        <v>20.100000000000001</v>
      </c>
      <c r="AC78" s="418">
        <f t="shared" si="5"/>
        <v>20.100000000000001</v>
      </c>
      <c r="AD78" s="10"/>
    </row>
    <row r="79" spans="1:30" ht="15" customHeight="1" x14ac:dyDescent="0.25">
      <c r="A79" s="6"/>
      <c r="D79" s="6"/>
      <c r="E79" s="348"/>
      <c r="F79" s="348"/>
      <c r="G79" s="575"/>
      <c r="H79" s="6"/>
      <c r="I79" s="6"/>
      <c r="J79" s="6"/>
      <c r="K79" s="6"/>
      <c r="L79" s="6"/>
      <c r="M79" s="133"/>
      <c r="P79" s="354"/>
      <c r="Q79" s="348"/>
      <c r="R79" s="348"/>
      <c r="S79" s="348"/>
      <c r="T79" s="348"/>
      <c r="U79" s="348"/>
      <c r="V79" s="348"/>
      <c r="W79" s="348"/>
      <c r="X79" s="348"/>
      <c r="Y79" s="348"/>
      <c r="Z79" s="348"/>
      <c r="AA79" s="348"/>
      <c r="AB79" s="348"/>
      <c r="AC79" s="348"/>
    </row>
    <row r="80" spans="1:30" ht="15" customHeight="1" x14ac:dyDescent="0.25">
      <c r="A80" s="6"/>
      <c r="B80" s="353" t="s">
        <v>659</v>
      </c>
      <c r="D80" s="377"/>
      <c r="E80" s="416"/>
      <c r="F80" s="416"/>
      <c r="G80" s="573">
        <v>-0.35899999999999999</v>
      </c>
      <c r="H80" s="377"/>
      <c r="I80" s="377"/>
      <c r="J80" s="377"/>
      <c r="K80" s="377"/>
      <c r="L80" s="377"/>
      <c r="M80" s="370"/>
      <c r="N80" s="377"/>
      <c r="P80" s="352"/>
      <c r="Q80" s="416">
        <v>16.100000000000001</v>
      </c>
      <c r="R80" s="416">
        <v>16.100000000000001</v>
      </c>
      <c r="S80" s="416">
        <v>16.100000000000001</v>
      </c>
      <c r="T80" s="416">
        <v>16.100000000000001</v>
      </c>
      <c r="U80" s="416">
        <v>14.9</v>
      </c>
      <c r="V80" s="416">
        <v>13.2</v>
      </c>
      <c r="W80" s="416">
        <v>12.3</v>
      </c>
      <c r="X80" s="416">
        <v>10.3</v>
      </c>
      <c r="Y80" s="416">
        <v>10.3</v>
      </c>
      <c r="Z80" s="416">
        <v>10.3</v>
      </c>
      <c r="AA80" s="416">
        <v>10.3</v>
      </c>
      <c r="AB80" s="416">
        <v>10.3</v>
      </c>
      <c r="AC80" s="416">
        <v>10.3</v>
      </c>
    </row>
    <row r="81" spans="1:30" ht="15" customHeight="1" x14ac:dyDescent="0.25">
      <c r="A81" s="6"/>
      <c r="B81" s="351" t="s">
        <v>658</v>
      </c>
      <c r="D81" s="377"/>
      <c r="E81" s="416"/>
      <c r="F81" s="416"/>
      <c r="G81" s="573">
        <v>-0.309</v>
      </c>
      <c r="H81" s="377"/>
      <c r="I81" s="377"/>
      <c r="J81" s="377"/>
      <c r="K81" s="377"/>
      <c r="L81" s="377"/>
      <c r="M81" s="370"/>
      <c r="N81" s="377"/>
      <c r="P81" s="349"/>
      <c r="Q81" s="416">
        <v>14.8</v>
      </c>
      <c r="R81" s="416">
        <v>14.8</v>
      </c>
      <c r="S81" s="416">
        <v>14.8</v>
      </c>
      <c r="T81" s="416">
        <v>14.8</v>
      </c>
      <c r="U81" s="416">
        <v>13.3</v>
      </c>
      <c r="V81" s="416">
        <v>11.6</v>
      </c>
      <c r="W81" s="416">
        <v>10.7</v>
      </c>
      <c r="X81" s="416">
        <v>9.6</v>
      </c>
      <c r="Y81" s="416">
        <v>9.6</v>
      </c>
      <c r="Z81" s="416">
        <v>9.6</v>
      </c>
      <c r="AA81" s="416">
        <v>9.6</v>
      </c>
      <c r="AB81" s="416">
        <v>9.6</v>
      </c>
      <c r="AC81" s="416">
        <v>9.6</v>
      </c>
    </row>
    <row r="82" spans="1:30" ht="15" customHeight="1" x14ac:dyDescent="0.25">
      <c r="A82" s="6"/>
      <c r="B82" s="351" t="s">
        <v>657</v>
      </c>
      <c r="D82" s="377"/>
      <c r="E82" s="416"/>
      <c r="F82" s="416"/>
      <c r="G82" s="573">
        <v>-0.47799999999999998</v>
      </c>
      <c r="H82" s="377"/>
      <c r="I82" s="377"/>
      <c r="J82" s="377"/>
      <c r="K82" s="377"/>
      <c r="L82" s="377"/>
      <c r="M82" s="370"/>
      <c r="N82" s="377"/>
      <c r="P82" s="349"/>
      <c r="Q82" s="416">
        <v>16.100000000000001</v>
      </c>
      <c r="R82" s="416">
        <v>16.100000000000001</v>
      </c>
      <c r="S82" s="416">
        <v>16.100000000000001</v>
      </c>
      <c r="T82" s="416">
        <v>16.100000000000001</v>
      </c>
      <c r="U82" s="416">
        <v>14.9</v>
      </c>
      <c r="V82" s="416">
        <v>13.2</v>
      </c>
      <c r="W82" s="416">
        <v>12.3</v>
      </c>
      <c r="X82" s="416">
        <v>10.3</v>
      </c>
      <c r="Y82" s="416">
        <v>10.3</v>
      </c>
      <c r="Z82" s="416">
        <v>10.3</v>
      </c>
      <c r="AA82" s="416">
        <v>10.3</v>
      </c>
      <c r="AB82" s="416">
        <v>10.3</v>
      </c>
      <c r="AC82" s="416">
        <v>10.3</v>
      </c>
    </row>
    <row r="83" spans="1:30" ht="15" customHeight="1" x14ac:dyDescent="0.25">
      <c r="A83" s="6"/>
      <c r="B83" s="351" t="s">
        <v>656</v>
      </c>
      <c r="D83" s="377"/>
      <c r="E83" s="416"/>
      <c r="F83" s="416"/>
      <c r="G83" s="573">
        <v>-0.53200000000000003</v>
      </c>
      <c r="H83" s="377"/>
      <c r="I83" s="377"/>
      <c r="J83" s="377"/>
      <c r="K83" s="377"/>
      <c r="L83" s="377"/>
      <c r="M83" s="370"/>
      <c r="N83" s="377"/>
      <c r="P83" s="349"/>
      <c r="Q83" s="416">
        <v>14.8</v>
      </c>
      <c r="R83" s="416">
        <v>14.8</v>
      </c>
      <c r="S83" s="416">
        <v>14.8</v>
      </c>
      <c r="T83" s="416">
        <v>14.8</v>
      </c>
      <c r="U83" s="416">
        <v>13.3</v>
      </c>
      <c r="V83" s="416">
        <v>11.6</v>
      </c>
      <c r="W83" s="416">
        <v>10.7</v>
      </c>
      <c r="X83" s="416">
        <v>9.6</v>
      </c>
      <c r="Y83" s="416">
        <v>9.6</v>
      </c>
      <c r="Z83" s="416">
        <v>9.6</v>
      </c>
      <c r="AA83" s="416">
        <v>9.6</v>
      </c>
      <c r="AB83" s="416">
        <v>9.6</v>
      </c>
      <c r="AC83" s="416">
        <v>9.6</v>
      </c>
    </row>
    <row r="84" spans="1:30" ht="15" customHeight="1" x14ac:dyDescent="0.25">
      <c r="A84" s="6"/>
      <c r="B84" s="351" t="s">
        <v>655</v>
      </c>
      <c r="D84" s="377"/>
      <c r="E84" s="416"/>
      <c r="F84" s="416"/>
      <c r="G84" s="573">
        <v>-0.34399999999999997</v>
      </c>
      <c r="H84" s="377"/>
      <c r="I84" s="377"/>
      <c r="J84" s="377"/>
      <c r="K84" s="377"/>
      <c r="L84" s="377"/>
      <c r="M84" s="370"/>
      <c r="N84" s="377"/>
      <c r="P84" s="349"/>
      <c r="Q84" s="416">
        <v>16.100000000000001</v>
      </c>
      <c r="R84" s="416">
        <v>16.100000000000001</v>
      </c>
      <c r="S84" s="416">
        <v>16.100000000000001</v>
      </c>
      <c r="T84" s="416">
        <v>16.100000000000001</v>
      </c>
      <c r="U84" s="416">
        <v>14.9</v>
      </c>
      <c r="V84" s="416">
        <v>13.2</v>
      </c>
      <c r="W84" s="416">
        <v>12.3</v>
      </c>
      <c r="X84" s="416">
        <v>10.3</v>
      </c>
      <c r="Y84" s="416">
        <v>10.3</v>
      </c>
      <c r="Z84" s="416">
        <v>10.3</v>
      </c>
      <c r="AA84" s="416">
        <v>10.3</v>
      </c>
      <c r="AB84" s="416">
        <v>10.3</v>
      </c>
      <c r="AC84" s="416">
        <v>10.3</v>
      </c>
    </row>
    <row r="85" spans="1:30" ht="15" customHeight="1" x14ac:dyDescent="0.25">
      <c r="A85" s="6"/>
      <c r="B85" s="356" t="s">
        <v>654</v>
      </c>
      <c r="D85" s="377"/>
      <c r="E85" s="416"/>
      <c r="F85" s="416"/>
      <c r="G85" s="573">
        <v>-0.35899999999999999</v>
      </c>
      <c r="H85" s="377"/>
      <c r="I85" s="377"/>
      <c r="J85" s="377"/>
      <c r="K85" s="377"/>
      <c r="L85" s="377"/>
      <c r="M85" s="370"/>
      <c r="N85" s="377"/>
      <c r="P85" s="349"/>
      <c r="Q85" s="416">
        <v>16.100000000000001</v>
      </c>
      <c r="R85" s="416">
        <v>16.100000000000001</v>
      </c>
      <c r="S85" s="416">
        <v>16.100000000000001</v>
      </c>
      <c r="T85" s="416">
        <v>16.100000000000001</v>
      </c>
      <c r="U85" s="416">
        <v>14.9</v>
      </c>
      <c r="V85" s="416">
        <v>13.2</v>
      </c>
      <c r="W85" s="416">
        <v>12.3</v>
      </c>
      <c r="X85" s="416">
        <v>10.3</v>
      </c>
      <c r="Y85" s="416">
        <v>10.3</v>
      </c>
      <c r="Z85" s="416">
        <v>10.3</v>
      </c>
      <c r="AA85" s="416">
        <v>10.3</v>
      </c>
      <c r="AB85" s="416">
        <v>10.3</v>
      </c>
      <c r="AC85" s="416">
        <v>10.3</v>
      </c>
    </row>
    <row r="86" spans="1:30" s="313" customFormat="1" ht="15" hidden="1" customHeight="1" x14ac:dyDescent="0.25">
      <c r="B86" s="417" t="s">
        <v>717</v>
      </c>
      <c r="C86" s="10"/>
      <c r="D86" s="379">
        <f>SUM(D80:D85)</f>
        <v>0</v>
      </c>
      <c r="E86" s="415">
        <f>SUM(E80:E85)</f>
        <v>0</v>
      </c>
      <c r="F86" s="415">
        <f>SUM(F80:F85)</f>
        <v>0</v>
      </c>
      <c r="G86" s="381"/>
      <c r="H86" s="381">
        <f t="shared" ref="H86:N86" si="6">SUM(H80:H85)</f>
        <v>0</v>
      </c>
      <c r="I86" s="381">
        <f t="shared" si="6"/>
        <v>0</v>
      </c>
      <c r="J86" s="381">
        <f t="shared" si="6"/>
        <v>0</v>
      </c>
      <c r="K86" s="381">
        <f t="shared" si="6"/>
        <v>0</v>
      </c>
      <c r="L86" s="381">
        <f t="shared" si="6"/>
        <v>0</v>
      </c>
      <c r="M86" s="381">
        <f t="shared" si="6"/>
        <v>0</v>
      </c>
      <c r="N86" s="379">
        <f t="shared" si="6"/>
        <v>0</v>
      </c>
      <c r="O86" s="10"/>
      <c r="P86" s="415">
        <f t="shared" ref="P86:AC86" si="7">SUM(P80:P85)</f>
        <v>0</v>
      </c>
      <c r="Q86" s="419">
        <f t="shared" si="7"/>
        <v>94</v>
      </c>
      <c r="R86" s="419">
        <f t="shared" si="7"/>
        <v>94</v>
      </c>
      <c r="S86" s="419">
        <f t="shared" si="7"/>
        <v>94</v>
      </c>
      <c r="T86" s="419">
        <f t="shared" si="7"/>
        <v>94</v>
      </c>
      <c r="U86" s="419">
        <f t="shared" si="7"/>
        <v>86.200000000000017</v>
      </c>
      <c r="V86" s="419">
        <f t="shared" si="7"/>
        <v>76</v>
      </c>
      <c r="W86" s="419">
        <f t="shared" si="7"/>
        <v>70.599999999999994</v>
      </c>
      <c r="X86" s="419">
        <f t="shared" si="7"/>
        <v>60.399999999999991</v>
      </c>
      <c r="Y86" s="419">
        <f t="shared" si="7"/>
        <v>60.399999999999991</v>
      </c>
      <c r="Z86" s="419">
        <f t="shared" si="7"/>
        <v>60.399999999999991</v>
      </c>
      <c r="AA86" s="419">
        <f t="shared" si="7"/>
        <v>60.399999999999991</v>
      </c>
      <c r="AB86" s="419">
        <f t="shared" si="7"/>
        <v>60.399999999999991</v>
      </c>
      <c r="AC86" s="418">
        <f t="shared" si="7"/>
        <v>60.399999999999991</v>
      </c>
      <c r="AD86" s="10"/>
    </row>
    <row r="87" spans="1:30" ht="15" customHeight="1" x14ac:dyDescent="0.25">
      <c r="A87" s="6"/>
      <c r="D87" s="6"/>
      <c r="E87" s="348"/>
      <c r="F87" s="348"/>
      <c r="G87" s="6"/>
      <c r="H87" s="6"/>
      <c r="I87" s="6"/>
      <c r="J87" s="6"/>
      <c r="K87" s="6"/>
      <c r="L87" s="6"/>
      <c r="M87" s="133"/>
      <c r="P87" s="347"/>
      <c r="Q87" s="346"/>
      <c r="R87" s="346"/>
      <c r="S87" s="346"/>
      <c r="T87" s="346"/>
      <c r="U87" s="346"/>
      <c r="V87" s="346"/>
      <c r="W87" s="346"/>
      <c r="X87" s="346"/>
      <c r="Y87" s="346"/>
      <c r="Z87" s="346"/>
      <c r="AA87" s="346"/>
      <c r="AB87" s="346"/>
      <c r="AC87" s="346"/>
    </row>
  </sheetData>
  <sheetProtection formatCells="0" formatColumns="0" formatRows="0" insertColumns="0"/>
  <mergeCells count="5">
    <mergeCell ref="P5:AC5"/>
    <mergeCell ref="D5:D6"/>
    <mergeCell ref="E5:E6"/>
    <mergeCell ref="F5:F6"/>
    <mergeCell ref="H5:N5"/>
  </mergeCells>
  <dataValidations count="2">
    <dataValidation type="custom" allowBlank="1" showErrorMessage="1" errorTitle="Data entry error:" error="Please enter a numeric value or leave blank!" sqref="Q69:AC72 N8:N32 Q75:AC77 Q35:AC43 Q46:AC52 Q8:AC32 Q55:AC66 D8:F32 D75:F77 D69:F72 D35:F43 D55:F66 D46:F52 D80:F85 H75:L77 H8:L32 H80:L85 H55:L66 H46:L52 H35:L43 H69:L72 N69:N72 N55:N66 N35:N43 N46:N52 N80:N85 N75:N77 Q80:AC85">
      <formula1>OR(ISNUMBER(D8),ISBLANK(D8))</formula1>
    </dataValidation>
    <dataValidation type="custom" allowBlank="1" showInputMessage="1" showErrorMessage="1" error="Please enter a number value or leave blank" prompt="Please enter a number value or leave blank" sqref="Q87:AC87">
      <formula1>Q87*1</formula1>
    </dataValidation>
  </dataValidations>
  <pageMargins left="0.7" right="0.7" top="0.75" bottom="0.75" header="0.3" footer="0.3"/>
  <pageSetup scale="53" orientation="portrait" r:id="rId1"/>
  <headerFooter>
    <oddFooter>&amp;LPrinted: &amp;D&amp;R&amp;P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AC230"/>
  <sheetViews>
    <sheetView showGridLines="0" zoomScale="80" zoomScaleNormal="80" workbookViewId="0">
      <pane xSplit="2" ySplit="6" topLeftCell="C7" activePane="bottomRight" state="frozen"/>
      <selection activeCell="G150" sqref="G150"/>
      <selection pane="topRight" activeCell="G150" sqref="G150"/>
      <selection pane="bottomLeft" activeCell="G150" sqref="G150"/>
      <selection pane="bottomRight" activeCell="C7" sqref="C7"/>
    </sheetView>
  </sheetViews>
  <sheetFormatPr defaultRowHeight="15" customHeight="1" x14ac:dyDescent="0.25"/>
  <cols>
    <col min="1" max="1" width="1.5703125" customWidth="1"/>
    <col min="2" max="2" width="32.140625" customWidth="1"/>
    <col min="3" max="3" width="21.7109375" bestFit="1" customWidth="1"/>
    <col min="4" max="4" width="11.85546875" hidden="1" customWidth="1"/>
    <col min="5" max="5" width="16.42578125" hidden="1" customWidth="1"/>
    <col min="6" max="6" width="1.85546875" customWidth="1"/>
    <col min="7" max="7" width="20.140625" style="333" bestFit="1" customWidth="1"/>
    <col min="8" max="8" width="4.5703125" hidden="1" customWidth="1"/>
    <col min="9" max="11" width="11.7109375" hidden="1" customWidth="1"/>
    <col min="12" max="13" width="11.7109375" style="333" hidden="1" customWidth="1"/>
    <col min="14" max="14" width="11.7109375" hidden="1" customWidth="1"/>
    <col min="15" max="15" width="3.85546875" hidden="1" customWidth="1"/>
    <col min="16" max="16" width="1.85546875" style="335" customWidth="1"/>
    <col min="17" max="17" width="4.140625" style="333" hidden="1" customWidth="1"/>
    <col min="18" max="18" width="21.7109375" style="333" bestFit="1" customWidth="1"/>
    <col min="19" max="19" width="7.85546875" hidden="1" customWidth="1"/>
    <col min="20" max="20" width="11.7109375" style="333" hidden="1" customWidth="1"/>
    <col min="21" max="25" width="11.7109375" hidden="1" customWidth="1"/>
    <col min="26" max="27" width="11.7109375" style="333" hidden="1" customWidth="1"/>
    <col min="28" max="28" width="4.28515625" hidden="1" customWidth="1"/>
    <col min="29" max="29" width="3" style="6" customWidth="1"/>
  </cols>
  <sheetData>
    <row r="1" spans="1:29" ht="15.75" customHeight="1" x14ac:dyDescent="0.25">
      <c r="A1" s="5" t="str">
        <f>TemplateName</f>
        <v>CCAR 2014 Market Shocks: Severely Adverse Scenario</v>
      </c>
      <c r="D1" s="9"/>
      <c r="H1" s="9"/>
      <c r="U1" s="333"/>
      <c r="V1" s="333"/>
      <c r="W1" s="333"/>
      <c r="X1" s="333"/>
    </row>
    <row r="2" spans="1:29" ht="15.75" customHeight="1" x14ac:dyDescent="0.25">
      <c r="A2" s="20" t="s">
        <v>440</v>
      </c>
      <c r="D2" s="9"/>
      <c r="E2" s="9"/>
      <c r="H2" s="4"/>
      <c r="I2" s="4"/>
      <c r="J2" s="4"/>
      <c r="K2" s="4"/>
      <c r="L2" s="334"/>
      <c r="M2" s="334"/>
      <c r="N2" s="4"/>
      <c r="U2" s="333"/>
      <c r="V2" s="333"/>
      <c r="W2" s="333"/>
      <c r="X2" s="333"/>
    </row>
    <row r="4" spans="1:29" s="552" customFormat="1" ht="15" customHeight="1" x14ac:dyDescent="0.25">
      <c r="B4" s="552" t="s">
        <v>771</v>
      </c>
      <c r="P4" s="553"/>
      <c r="AC4" s="554"/>
    </row>
    <row r="5" spans="1:29" ht="15" customHeight="1" x14ac:dyDescent="0.25">
      <c r="E5" s="668" t="s">
        <v>763</v>
      </c>
      <c r="S5" s="411"/>
      <c r="T5" s="371"/>
      <c r="U5" s="411"/>
      <c r="V5" s="402"/>
      <c r="W5" s="402" t="s">
        <v>491</v>
      </c>
      <c r="X5" s="402"/>
      <c r="Y5" s="402"/>
      <c r="Z5" s="402"/>
      <c r="AA5" s="402"/>
      <c r="AB5" s="403"/>
    </row>
    <row r="6" spans="1:29" s="13" customFormat="1" ht="30" x14ac:dyDescent="0.25">
      <c r="A6" s="112"/>
      <c r="B6" s="19"/>
      <c r="C6" s="248" t="s">
        <v>732</v>
      </c>
      <c r="D6" s="257" t="s">
        <v>484</v>
      </c>
      <c r="E6" s="669"/>
      <c r="G6" s="248" t="s">
        <v>730</v>
      </c>
      <c r="H6" s="411"/>
      <c r="I6" s="411"/>
      <c r="J6" s="302"/>
      <c r="K6" s="402" t="s">
        <v>488</v>
      </c>
      <c r="L6" s="402"/>
      <c r="M6" s="402"/>
      <c r="N6" s="302"/>
      <c r="O6" s="258"/>
      <c r="P6" s="335"/>
      <c r="Q6" s="259"/>
      <c r="R6" s="248" t="s">
        <v>731</v>
      </c>
      <c r="S6" s="303" t="s">
        <v>426</v>
      </c>
      <c r="T6" s="304" t="s">
        <v>268</v>
      </c>
      <c r="U6" s="304" t="s">
        <v>269</v>
      </c>
      <c r="V6" s="304" t="s">
        <v>427</v>
      </c>
      <c r="W6" s="304" t="s">
        <v>606</v>
      </c>
      <c r="X6" s="125" t="s">
        <v>607</v>
      </c>
      <c r="Y6" s="125" t="s">
        <v>608</v>
      </c>
      <c r="Z6" s="125" t="s">
        <v>610</v>
      </c>
      <c r="AA6" s="125" t="s">
        <v>609</v>
      </c>
      <c r="AB6" s="125"/>
      <c r="AC6" s="158"/>
    </row>
    <row r="7" spans="1:29" ht="15.75" customHeight="1" thickBot="1" x14ac:dyDescent="0.3">
      <c r="B7" s="1" t="s">
        <v>428</v>
      </c>
    </row>
    <row r="8" spans="1:29" ht="15" customHeight="1" x14ac:dyDescent="0.25">
      <c r="B8" s="479" t="s">
        <v>429</v>
      </c>
      <c r="C8" s="468"/>
      <c r="D8" s="175"/>
      <c r="E8" s="175"/>
      <c r="G8" s="578">
        <v>1.744</v>
      </c>
      <c r="H8" s="176"/>
      <c r="I8" s="175"/>
      <c r="J8" s="175"/>
      <c r="K8" s="175"/>
      <c r="L8" s="310"/>
      <c r="M8" s="310"/>
      <c r="N8" s="175"/>
      <c r="O8" s="175"/>
      <c r="Q8" s="310"/>
      <c r="R8" s="579">
        <v>162</v>
      </c>
      <c r="S8" s="176">
        <f t="shared" ref="S8:S31" si="0">E8</f>
        <v>0</v>
      </c>
      <c r="T8" s="206"/>
      <c r="U8" s="206"/>
      <c r="V8" s="206"/>
      <c r="W8" s="206"/>
      <c r="X8" s="175"/>
      <c r="Y8" s="175"/>
      <c r="Z8" s="310"/>
      <c r="AA8" s="310"/>
      <c r="AB8" s="175"/>
    </row>
    <row r="9" spans="1:29" ht="15" customHeight="1" x14ac:dyDescent="0.25">
      <c r="B9" s="480" t="s">
        <v>430</v>
      </c>
      <c r="C9" s="468"/>
      <c r="D9" s="175"/>
      <c r="E9" s="175"/>
      <c r="F9" s="118"/>
      <c r="G9" s="578">
        <v>1.744</v>
      </c>
      <c r="H9" s="177"/>
      <c r="I9" s="175"/>
      <c r="J9" s="175"/>
      <c r="K9" s="175"/>
      <c r="L9" s="310"/>
      <c r="M9" s="310"/>
      <c r="N9" s="175"/>
      <c r="O9" s="175"/>
      <c r="Q9" s="310"/>
      <c r="R9" s="579">
        <v>175.1</v>
      </c>
      <c r="S9" s="177">
        <f t="shared" si="0"/>
        <v>0</v>
      </c>
      <c r="T9" s="206"/>
      <c r="U9" s="206"/>
      <c r="V9" s="206"/>
      <c r="W9" s="206"/>
      <c r="X9" s="175"/>
      <c r="Y9" s="175"/>
      <c r="Z9" s="310"/>
      <c r="AA9" s="310"/>
      <c r="AB9" s="175"/>
    </row>
    <row r="10" spans="1:29" ht="15" customHeight="1" x14ac:dyDescent="0.25">
      <c r="B10" s="480" t="s">
        <v>431</v>
      </c>
      <c r="C10" s="468"/>
      <c r="D10" s="175"/>
      <c r="E10" s="175"/>
      <c r="F10" s="118"/>
      <c r="G10" s="578">
        <v>3.45</v>
      </c>
      <c r="H10" s="177"/>
      <c r="I10" s="175"/>
      <c r="J10" s="175"/>
      <c r="K10" s="175"/>
      <c r="L10" s="310"/>
      <c r="M10" s="310"/>
      <c r="N10" s="175"/>
      <c r="O10" s="175"/>
      <c r="P10" s="395"/>
      <c r="Q10" s="310"/>
      <c r="R10" s="579">
        <v>360.2</v>
      </c>
      <c r="S10" s="177">
        <f t="shared" si="0"/>
        <v>0</v>
      </c>
      <c r="T10" s="206"/>
      <c r="U10" s="206"/>
      <c r="V10" s="206"/>
      <c r="W10" s="206"/>
      <c r="X10" s="175"/>
      <c r="Y10" s="175"/>
      <c r="Z10" s="310"/>
      <c r="AA10" s="310"/>
      <c r="AB10" s="175"/>
    </row>
    <row r="11" spans="1:29" ht="15" customHeight="1" x14ac:dyDescent="0.25">
      <c r="B11" s="480" t="s">
        <v>432</v>
      </c>
      <c r="C11" s="468"/>
      <c r="D11" s="175"/>
      <c r="E11" s="175"/>
      <c r="G11" s="578">
        <v>4.5010000000000003</v>
      </c>
      <c r="H11" s="177"/>
      <c r="I11" s="175"/>
      <c r="J11" s="175"/>
      <c r="K11" s="175"/>
      <c r="L11" s="310"/>
      <c r="M11" s="310"/>
      <c r="N11" s="175"/>
      <c r="O11" s="175"/>
      <c r="Q11" s="310"/>
      <c r="R11" s="579">
        <v>597.29999999999995</v>
      </c>
      <c r="S11" s="177">
        <f t="shared" si="0"/>
        <v>0</v>
      </c>
      <c r="T11" s="206"/>
      <c r="U11" s="206"/>
      <c r="V11" s="206"/>
      <c r="W11" s="206"/>
      <c r="X11" s="175"/>
      <c r="Y11" s="175"/>
      <c r="Z11" s="310"/>
      <c r="AA11" s="310"/>
      <c r="AB11" s="175"/>
    </row>
    <row r="12" spans="1:29" ht="15" customHeight="1" x14ac:dyDescent="0.25">
      <c r="B12" s="480" t="s">
        <v>433</v>
      </c>
      <c r="C12" s="468"/>
      <c r="D12" s="175"/>
      <c r="E12" s="175"/>
      <c r="F12" s="118"/>
      <c r="G12" s="578">
        <v>3.1859999999999999</v>
      </c>
      <c r="H12" s="177"/>
      <c r="I12" s="175"/>
      <c r="J12" s="175"/>
      <c r="K12" s="175"/>
      <c r="L12" s="310"/>
      <c r="M12" s="310"/>
      <c r="N12" s="175"/>
      <c r="O12" s="175"/>
      <c r="Q12" s="310"/>
      <c r="R12" s="579">
        <v>934.3</v>
      </c>
      <c r="S12" s="177">
        <f t="shared" si="0"/>
        <v>0</v>
      </c>
      <c r="T12" s="206"/>
      <c r="U12" s="206"/>
      <c r="V12" s="206"/>
      <c r="W12" s="206"/>
      <c r="X12" s="175"/>
      <c r="Y12" s="175"/>
      <c r="Z12" s="310"/>
      <c r="AA12" s="310"/>
      <c r="AB12" s="175"/>
    </row>
    <row r="13" spans="1:29" ht="15" customHeight="1" x14ac:dyDescent="0.25">
      <c r="B13" s="480" t="s">
        <v>434</v>
      </c>
      <c r="C13" s="468"/>
      <c r="D13" s="175"/>
      <c r="E13" s="175"/>
      <c r="F13" s="118"/>
      <c r="G13" s="578">
        <v>3.1859999999999999</v>
      </c>
      <c r="H13" s="217"/>
      <c r="I13" s="175"/>
      <c r="J13" s="175"/>
      <c r="K13" s="175"/>
      <c r="L13" s="310"/>
      <c r="M13" s="310"/>
      <c r="N13" s="175"/>
      <c r="O13" s="175"/>
      <c r="P13" s="395"/>
      <c r="Q13" s="310"/>
      <c r="R13" s="579">
        <v>934.3</v>
      </c>
      <c r="S13" s="217">
        <f t="shared" si="0"/>
        <v>0</v>
      </c>
      <c r="T13" s="206"/>
      <c r="U13" s="206"/>
      <c r="V13" s="206"/>
      <c r="W13" s="206"/>
      <c r="X13" s="175"/>
      <c r="Y13" s="175"/>
      <c r="Z13" s="310"/>
      <c r="AA13" s="310"/>
      <c r="AB13" s="175"/>
    </row>
    <row r="14" spans="1:29" s="335" customFormat="1" ht="15" customHeight="1" x14ac:dyDescent="0.25">
      <c r="B14" s="480" t="s">
        <v>682</v>
      </c>
      <c r="C14" s="578">
        <v>-0.49399999999999999</v>
      </c>
      <c r="D14" s="301"/>
      <c r="E14" s="301"/>
      <c r="G14" s="413"/>
      <c r="R14" s="413"/>
    </row>
    <row r="15" spans="1:29" s="335" customFormat="1" ht="15" customHeight="1" x14ac:dyDescent="0.25">
      <c r="B15" s="480" t="s">
        <v>683</v>
      </c>
      <c r="C15" s="468"/>
      <c r="D15" s="301"/>
      <c r="E15" s="301"/>
      <c r="G15" s="578">
        <v>2.2109999999999999</v>
      </c>
      <c r="H15" s="549"/>
      <c r="I15" s="301"/>
      <c r="J15" s="301"/>
      <c r="K15" s="301"/>
      <c r="L15" s="301"/>
      <c r="M15" s="301"/>
      <c r="N15" s="301"/>
      <c r="O15" s="301"/>
      <c r="P15" s="395"/>
      <c r="Q15" s="301"/>
      <c r="R15" s="579">
        <v>1833</v>
      </c>
      <c r="S15" s="176">
        <f t="shared" ref="S15:S16" si="1">E15</f>
        <v>0</v>
      </c>
      <c r="T15" s="405"/>
      <c r="U15" s="405"/>
      <c r="V15" s="405"/>
      <c r="W15" s="405"/>
      <c r="X15" s="301"/>
      <c r="Y15" s="301"/>
      <c r="Z15" s="301"/>
      <c r="AA15" s="301"/>
      <c r="AB15" s="301"/>
      <c r="AC15" s="159"/>
    </row>
    <row r="16" spans="1:29" s="335" customFormat="1" ht="15" customHeight="1" x14ac:dyDescent="0.25">
      <c r="B16" s="480" t="s">
        <v>684</v>
      </c>
      <c r="C16" s="578">
        <v>-0.49399999999999999</v>
      </c>
      <c r="D16" s="301"/>
      <c r="E16" s="301"/>
      <c r="G16" s="578">
        <v>2.2109999999999999</v>
      </c>
      <c r="H16" s="549"/>
      <c r="I16" s="301"/>
      <c r="J16" s="301"/>
      <c r="K16" s="301"/>
      <c r="L16" s="301"/>
      <c r="M16" s="301"/>
      <c r="N16" s="301"/>
      <c r="O16" s="301"/>
      <c r="P16" s="395"/>
      <c r="Q16" s="301"/>
      <c r="R16" s="579">
        <v>1833</v>
      </c>
      <c r="S16" s="177">
        <f t="shared" si="1"/>
        <v>0</v>
      </c>
      <c r="T16" s="405"/>
      <c r="U16" s="405"/>
      <c r="V16" s="405"/>
      <c r="W16" s="405"/>
      <c r="X16" s="301"/>
      <c r="Y16" s="301"/>
      <c r="Z16" s="301"/>
      <c r="AA16" s="301"/>
      <c r="AB16" s="301"/>
      <c r="AC16" s="159"/>
    </row>
    <row r="17" spans="2:29" s="335" customFormat="1" ht="15" customHeight="1" thickBot="1" x14ac:dyDescent="0.3">
      <c r="B17" s="497" t="s">
        <v>436</v>
      </c>
      <c r="C17" s="578">
        <v>-0.49399999999999999</v>
      </c>
      <c r="D17" s="301"/>
      <c r="E17" s="301"/>
      <c r="F17" s="395"/>
      <c r="G17" s="578">
        <v>2.2109999999999999</v>
      </c>
      <c r="H17" s="549"/>
      <c r="I17" s="301"/>
      <c r="J17" s="301"/>
      <c r="K17" s="301"/>
      <c r="L17" s="301"/>
      <c r="M17" s="301"/>
      <c r="N17" s="301"/>
      <c r="O17" s="301"/>
      <c r="P17" s="395"/>
      <c r="Q17" s="301"/>
      <c r="R17" s="579">
        <v>1833</v>
      </c>
      <c r="S17" s="498">
        <f t="shared" si="0"/>
        <v>0</v>
      </c>
      <c r="T17" s="405"/>
      <c r="U17" s="405"/>
      <c r="V17" s="405"/>
      <c r="W17" s="405"/>
      <c r="X17" s="301"/>
      <c r="Y17" s="301"/>
      <c r="Z17" s="301"/>
      <c r="AA17" s="301"/>
      <c r="AB17" s="301"/>
      <c r="AC17" s="159"/>
    </row>
    <row r="18" spans="2:29" s="2" customFormat="1" ht="15" hidden="1" customHeight="1" x14ac:dyDescent="0.25">
      <c r="B18" s="260" t="str">
        <f>B7&amp;" Total"</f>
        <v>Bonds Total</v>
      </c>
      <c r="C18" s="179"/>
      <c r="D18" s="179"/>
      <c r="E18" s="179"/>
      <c r="F18" s="168"/>
      <c r="G18" s="179"/>
      <c r="H18" s="211"/>
      <c r="I18" s="179"/>
      <c r="J18" s="179"/>
      <c r="K18" s="179"/>
      <c r="L18" s="179"/>
      <c r="M18" s="179"/>
      <c r="N18" s="179"/>
      <c r="O18" s="179"/>
      <c r="P18" s="505"/>
      <c r="Q18" s="179"/>
      <c r="R18" s="179"/>
      <c r="S18" s="211">
        <f t="shared" si="0"/>
        <v>0</v>
      </c>
      <c r="T18" s="179">
        <f t="shared" ref="T18" si="2">SUM(T8:T17)</f>
        <v>0</v>
      </c>
      <c r="U18" s="179">
        <f t="shared" ref="U18:AB18" si="3">SUM(U8:U17)</f>
        <v>0</v>
      </c>
      <c r="V18" s="179">
        <f t="shared" si="3"/>
        <v>0</v>
      </c>
      <c r="W18" s="179">
        <f t="shared" si="3"/>
        <v>0</v>
      </c>
      <c r="X18" s="179">
        <f t="shared" si="3"/>
        <v>0</v>
      </c>
      <c r="Y18" s="179">
        <f t="shared" si="3"/>
        <v>0</v>
      </c>
      <c r="Z18" s="179">
        <f t="shared" ref="Z18:AA18" si="4">SUM(Z8:Z17)</f>
        <v>0</v>
      </c>
      <c r="AA18" s="179">
        <f t="shared" si="4"/>
        <v>0</v>
      </c>
      <c r="AB18" s="179">
        <f t="shared" si="3"/>
        <v>0</v>
      </c>
    </row>
    <row r="19" spans="2:29" ht="15" hidden="1" customHeight="1" x14ac:dyDescent="0.25">
      <c r="B19" s="136" t="s">
        <v>467</v>
      </c>
      <c r="C19" s="175"/>
      <c r="D19" s="175"/>
      <c r="E19" s="175"/>
      <c r="F19" s="118"/>
      <c r="G19" s="310"/>
      <c r="H19" s="176"/>
      <c r="I19" s="175"/>
      <c r="J19" s="175"/>
      <c r="K19" s="175"/>
      <c r="L19" s="310"/>
      <c r="M19" s="310"/>
      <c r="N19" s="175"/>
      <c r="O19" s="175"/>
      <c r="Q19" s="310"/>
      <c r="R19" s="310"/>
      <c r="S19" s="176">
        <f t="shared" si="0"/>
        <v>0</v>
      </c>
      <c r="T19" s="206"/>
      <c r="U19" s="206"/>
      <c r="V19" s="206"/>
      <c r="W19" s="206"/>
      <c r="X19" s="175"/>
      <c r="Y19" s="175"/>
      <c r="Z19" s="310"/>
      <c r="AA19" s="310"/>
      <c r="AB19" s="175"/>
    </row>
    <row r="20" spans="2:29" ht="15" hidden="1" customHeight="1" x14ac:dyDescent="0.25">
      <c r="B20" s="136" t="s">
        <v>198</v>
      </c>
      <c r="C20" s="175"/>
      <c r="D20" s="175"/>
      <c r="E20" s="175"/>
      <c r="F20" s="118"/>
      <c r="G20" s="310"/>
      <c r="H20" s="177"/>
      <c r="I20" s="175"/>
      <c r="J20" s="175"/>
      <c r="K20" s="175"/>
      <c r="L20" s="310"/>
      <c r="M20" s="310"/>
      <c r="N20" s="175"/>
      <c r="O20" s="175"/>
      <c r="Q20" s="310"/>
      <c r="R20" s="310"/>
      <c r="S20" s="177">
        <f>E20</f>
        <v>0</v>
      </c>
      <c r="T20" s="206"/>
      <c r="U20" s="206"/>
      <c r="V20" s="206"/>
      <c r="W20" s="206"/>
      <c r="X20" s="175"/>
      <c r="Y20" s="175"/>
      <c r="Z20" s="310"/>
      <c r="AA20" s="310"/>
      <c r="AB20" s="175"/>
    </row>
    <row r="21" spans="2:29" ht="15" hidden="1" customHeight="1" x14ac:dyDescent="0.25">
      <c r="B21" s="136" t="s">
        <v>199</v>
      </c>
      <c r="C21" s="175"/>
      <c r="D21" s="175"/>
      <c r="E21" s="175"/>
      <c r="F21" s="118"/>
      <c r="G21" s="310"/>
      <c r="H21" s="177"/>
      <c r="I21" s="175"/>
      <c r="J21" s="175"/>
      <c r="K21" s="175"/>
      <c r="L21" s="310"/>
      <c r="M21" s="310"/>
      <c r="N21" s="175"/>
      <c r="O21" s="175"/>
      <c r="Q21" s="310"/>
      <c r="R21" s="310"/>
      <c r="S21" s="177">
        <f>E21</f>
        <v>0</v>
      </c>
      <c r="T21" s="206"/>
      <c r="U21" s="206"/>
      <c r="V21" s="206"/>
      <c r="W21" s="206"/>
      <c r="X21" s="175"/>
      <c r="Y21" s="175"/>
      <c r="Z21" s="310"/>
      <c r="AA21" s="310"/>
      <c r="AB21" s="175"/>
    </row>
    <row r="22" spans="2:29" ht="15" hidden="1" customHeight="1" x14ac:dyDescent="0.25">
      <c r="B22" s="136" t="s">
        <v>200</v>
      </c>
      <c r="C22" s="175"/>
      <c r="D22" s="175"/>
      <c r="E22" s="175"/>
      <c r="F22" s="118"/>
      <c r="G22" s="310"/>
      <c r="H22" s="177"/>
      <c r="I22" s="175"/>
      <c r="J22" s="175"/>
      <c r="K22" s="175"/>
      <c r="L22" s="310"/>
      <c r="M22" s="310"/>
      <c r="N22" s="175"/>
      <c r="O22" s="175"/>
      <c r="Q22" s="310"/>
      <c r="R22" s="310"/>
      <c r="S22" s="177">
        <f>E22</f>
        <v>0</v>
      </c>
      <c r="T22" s="206"/>
      <c r="U22" s="206"/>
      <c r="V22" s="206"/>
      <c r="W22" s="206"/>
      <c r="X22" s="175"/>
      <c r="Y22" s="175"/>
      <c r="Z22" s="310"/>
      <c r="AA22" s="310"/>
      <c r="AB22" s="175"/>
    </row>
    <row r="23" spans="2:29" ht="15" hidden="1" customHeight="1" x14ac:dyDescent="0.25">
      <c r="B23" s="136" t="s">
        <v>464</v>
      </c>
      <c r="C23" s="175"/>
      <c r="D23" s="175"/>
      <c r="E23" s="175"/>
      <c r="F23" s="118"/>
      <c r="G23" s="310"/>
      <c r="H23" s="177"/>
      <c r="I23" s="175"/>
      <c r="J23" s="175"/>
      <c r="K23" s="175"/>
      <c r="L23" s="310"/>
      <c r="M23" s="310"/>
      <c r="N23" s="175"/>
      <c r="O23" s="175"/>
      <c r="Q23" s="310"/>
      <c r="R23" s="310"/>
      <c r="S23" s="177">
        <f>E23</f>
        <v>0</v>
      </c>
      <c r="T23" s="206"/>
      <c r="U23" s="206"/>
      <c r="V23" s="206"/>
      <c r="W23" s="206"/>
      <c r="X23" s="175"/>
      <c r="Y23" s="175"/>
      <c r="Z23" s="310"/>
      <c r="AA23" s="310"/>
      <c r="AB23" s="175"/>
    </row>
    <row r="24" spans="2:29" ht="15" hidden="1" customHeight="1" x14ac:dyDescent="0.25">
      <c r="B24" s="136" t="s">
        <v>468</v>
      </c>
      <c r="C24" s="175"/>
      <c r="D24" s="175"/>
      <c r="E24" s="175"/>
      <c r="F24" s="118"/>
      <c r="G24" s="310"/>
      <c r="H24" s="177"/>
      <c r="I24" s="175"/>
      <c r="J24" s="175"/>
      <c r="K24" s="175"/>
      <c r="L24" s="310"/>
      <c r="M24" s="310"/>
      <c r="N24" s="175"/>
      <c r="O24" s="175"/>
      <c r="Q24" s="310"/>
      <c r="R24" s="310"/>
      <c r="S24" s="177">
        <f>E24</f>
        <v>0</v>
      </c>
      <c r="T24" s="206"/>
      <c r="U24" s="206"/>
      <c r="V24" s="206"/>
      <c r="W24" s="206"/>
      <c r="X24" s="175"/>
      <c r="Y24" s="175"/>
      <c r="Z24" s="310"/>
      <c r="AA24" s="310"/>
      <c r="AB24" s="175"/>
    </row>
    <row r="25" spans="2:29" ht="15" hidden="1" customHeight="1" x14ac:dyDescent="0.25">
      <c r="B25" s="136" t="s">
        <v>449</v>
      </c>
      <c r="C25" s="175"/>
      <c r="D25" s="175"/>
      <c r="E25" s="175"/>
      <c r="F25" s="118"/>
      <c r="G25" s="310"/>
      <c r="H25" s="177"/>
      <c r="I25" s="175"/>
      <c r="J25" s="175"/>
      <c r="K25" s="175"/>
      <c r="L25" s="310"/>
      <c r="M25" s="310"/>
      <c r="N25" s="175"/>
      <c r="O25" s="175"/>
      <c r="Q25" s="310"/>
      <c r="R25" s="310"/>
      <c r="S25" s="177">
        <f t="shared" si="0"/>
        <v>0</v>
      </c>
      <c r="T25" s="206"/>
      <c r="U25" s="206"/>
      <c r="V25" s="206"/>
      <c r="W25" s="206"/>
      <c r="X25" s="175"/>
      <c r="Y25" s="175"/>
      <c r="Z25" s="310"/>
      <c r="AA25" s="310"/>
      <c r="AB25" s="175"/>
    </row>
    <row r="26" spans="2:29" ht="15" hidden="1" customHeight="1" x14ac:dyDescent="0.25">
      <c r="B26" s="136" t="s">
        <v>450</v>
      </c>
      <c r="C26" s="175"/>
      <c r="D26" s="175"/>
      <c r="E26" s="175"/>
      <c r="F26" s="118"/>
      <c r="G26" s="310"/>
      <c r="H26" s="177"/>
      <c r="I26" s="175"/>
      <c r="J26" s="175"/>
      <c r="K26" s="175"/>
      <c r="L26" s="310"/>
      <c r="M26" s="310"/>
      <c r="N26" s="175"/>
      <c r="O26" s="175"/>
      <c r="Q26" s="310"/>
      <c r="R26" s="310"/>
      <c r="S26" s="177">
        <f t="shared" si="0"/>
        <v>0</v>
      </c>
      <c r="T26" s="206"/>
      <c r="U26" s="206"/>
      <c r="V26" s="206"/>
      <c r="W26" s="206"/>
      <c r="X26" s="175"/>
      <c r="Y26" s="175"/>
      <c r="Z26" s="310"/>
      <c r="AA26" s="310"/>
      <c r="AB26" s="175"/>
    </row>
    <row r="27" spans="2:29" ht="15" hidden="1" customHeight="1" x14ac:dyDescent="0.25">
      <c r="B27" s="136" t="s">
        <v>451</v>
      </c>
      <c r="C27" s="175"/>
      <c r="D27" s="175"/>
      <c r="E27" s="175"/>
      <c r="F27" s="118"/>
      <c r="G27" s="310"/>
      <c r="H27" s="177"/>
      <c r="I27" s="175"/>
      <c r="J27" s="175"/>
      <c r="K27" s="175"/>
      <c r="L27" s="310"/>
      <c r="M27" s="310"/>
      <c r="N27" s="175"/>
      <c r="O27" s="175"/>
      <c r="Q27" s="310"/>
      <c r="R27" s="310"/>
      <c r="S27" s="177">
        <f>E27</f>
        <v>0</v>
      </c>
      <c r="T27" s="206"/>
      <c r="U27" s="206"/>
      <c r="V27" s="206"/>
      <c r="W27" s="206"/>
      <c r="X27" s="175"/>
      <c r="Y27" s="175"/>
      <c r="Z27" s="310"/>
      <c r="AA27" s="310"/>
      <c r="AB27" s="175"/>
    </row>
    <row r="28" spans="2:29" ht="15" hidden="1" customHeight="1" x14ac:dyDescent="0.25">
      <c r="B28" s="136" t="s">
        <v>452</v>
      </c>
      <c r="C28" s="175"/>
      <c r="D28" s="175"/>
      <c r="E28" s="175"/>
      <c r="F28" s="118"/>
      <c r="G28" s="310"/>
      <c r="H28" s="177"/>
      <c r="I28" s="175"/>
      <c r="J28" s="175"/>
      <c r="K28" s="175"/>
      <c r="L28" s="310"/>
      <c r="M28" s="310"/>
      <c r="N28" s="175"/>
      <c r="O28" s="175"/>
      <c r="Q28" s="310"/>
      <c r="R28" s="310"/>
      <c r="S28" s="177">
        <f>E28</f>
        <v>0</v>
      </c>
      <c r="T28" s="206"/>
      <c r="U28" s="206"/>
      <c r="V28" s="206"/>
      <c r="W28" s="206"/>
      <c r="X28" s="175"/>
      <c r="Y28" s="175"/>
      <c r="Z28" s="310"/>
      <c r="AA28" s="310"/>
      <c r="AB28" s="175"/>
    </row>
    <row r="29" spans="2:29" ht="15" hidden="1" customHeight="1" x14ac:dyDescent="0.25">
      <c r="B29" s="136" t="s">
        <v>469</v>
      </c>
      <c r="C29" s="175"/>
      <c r="D29" s="175"/>
      <c r="E29" s="175"/>
      <c r="F29" s="118"/>
      <c r="G29" s="310"/>
      <c r="H29" s="177"/>
      <c r="I29" s="175"/>
      <c r="J29" s="175"/>
      <c r="K29" s="175"/>
      <c r="L29" s="310"/>
      <c r="M29" s="310"/>
      <c r="N29" s="175"/>
      <c r="O29" s="175"/>
      <c r="Q29" s="310"/>
      <c r="R29" s="310"/>
      <c r="S29" s="177">
        <f t="shared" si="0"/>
        <v>0</v>
      </c>
      <c r="T29" s="206"/>
      <c r="U29" s="206"/>
      <c r="V29" s="206"/>
      <c r="W29" s="206"/>
      <c r="X29" s="175"/>
      <c r="Y29" s="175"/>
      <c r="Z29" s="310"/>
      <c r="AA29" s="310"/>
      <c r="AB29" s="175"/>
    </row>
    <row r="30" spans="2:29" ht="15" hidden="1" customHeight="1" x14ac:dyDescent="0.25">
      <c r="B30" s="136" t="s">
        <v>465</v>
      </c>
      <c r="C30" s="175"/>
      <c r="D30" s="175"/>
      <c r="E30" s="175"/>
      <c r="F30" s="118"/>
      <c r="G30" s="310"/>
      <c r="H30" s="177"/>
      <c r="I30" s="175"/>
      <c r="J30" s="175"/>
      <c r="K30" s="175"/>
      <c r="L30" s="310"/>
      <c r="M30" s="310"/>
      <c r="N30" s="175"/>
      <c r="O30" s="175"/>
      <c r="Q30" s="310"/>
      <c r="R30" s="310"/>
      <c r="S30" s="177">
        <f t="shared" si="0"/>
        <v>0</v>
      </c>
      <c r="T30" s="206"/>
      <c r="U30" s="206"/>
      <c r="V30" s="206"/>
      <c r="W30" s="206"/>
      <c r="X30" s="175"/>
      <c r="Y30" s="175"/>
      <c r="Z30" s="310"/>
      <c r="AA30" s="310"/>
      <c r="AB30" s="175"/>
    </row>
    <row r="31" spans="2:29" ht="15" hidden="1" customHeight="1" x14ac:dyDescent="0.25">
      <c r="B31" s="136" t="s">
        <v>466</v>
      </c>
      <c r="C31" s="175"/>
      <c r="D31" s="175"/>
      <c r="E31" s="175"/>
      <c r="F31" s="118"/>
      <c r="G31" s="210"/>
      <c r="H31" s="178"/>
      <c r="I31" s="210"/>
      <c r="J31" s="210"/>
      <c r="K31" s="210"/>
      <c r="L31" s="210"/>
      <c r="M31" s="210"/>
      <c r="N31" s="210"/>
      <c r="O31" s="210"/>
      <c r="Q31" s="310"/>
      <c r="R31" s="210"/>
      <c r="S31" s="178">
        <f t="shared" si="0"/>
        <v>0</v>
      </c>
      <c r="T31" s="206"/>
      <c r="U31" s="206"/>
      <c r="V31" s="206"/>
      <c r="W31" s="206"/>
      <c r="X31" s="175"/>
      <c r="Y31" s="175"/>
      <c r="Z31" s="310"/>
      <c r="AA31" s="310"/>
      <c r="AB31" s="175"/>
    </row>
    <row r="32" spans="2:29" s="2" customFormat="1" ht="15.75" hidden="1" customHeight="1" thickBot="1" x14ac:dyDescent="0.3">
      <c r="B32" s="262" t="str">
        <f>B7&amp;" Total"</f>
        <v>Bonds Total</v>
      </c>
      <c r="C32" s="179"/>
      <c r="D32" s="179"/>
      <c r="E32" s="179"/>
      <c r="G32" s="179"/>
      <c r="H32" s="212"/>
      <c r="I32" s="179"/>
      <c r="J32" s="179"/>
      <c r="K32" s="179"/>
      <c r="L32" s="179"/>
      <c r="M32" s="179"/>
      <c r="N32" s="179"/>
      <c r="O32" s="179"/>
      <c r="P32" s="319"/>
      <c r="Q32" s="179"/>
      <c r="R32" s="179"/>
      <c r="S32" s="212">
        <f t="shared" ref="S32:AB32" si="5">SUM(S19:S31)</f>
        <v>0</v>
      </c>
      <c r="T32" s="179">
        <f t="shared" ref="T32:U32" si="6">SUM(T19:T31)</f>
        <v>0</v>
      </c>
      <c r="U32" s="179">
        <f t="shared" si="6"/>
        <v>0</v>
      </c>
      <c r="V32" s="179">
        <f t="shared" ref="V32" si="7">SUM(V19:V31)</f>
        <v>0</v>
      </c>
      <c r="W32" s="179">
        <f t="shared" si="5"/>
        <v>0</v>
      </c>
      <c r="X32" s="179">
        <f t="shared" si="5"/>
        <v>0</v>
      </c>
      <c r="Y32" s="179">
        <f t="shared" si="5"/>
        <v>0</v>
      </c>
      <c r="Z32" s="179">
        <f t="shared" ref="Z32:AA32" si="8">SUM(Z19:Z31)</f>
        <v>0</v>
      </c>
      <c r="AA32" s="179">
        <f t="shared" si="8"/>
        <v>0</v>
      </c>
      <c r="AB32" s="179">
        <f t="shared" si="5"/>
        <v>0</v>
      </c>
    </row>
    <row r="33" spans="2:29" s="76" customFormat="1" ht="15" customHeight="1" x14ac:dyDescent="0.25">
      <c r="F33" s="19"/>
      <c r="G33" s="339"/>
      <c r="L33" s="339"/>
      <c r="M33" s="339"/>
      <c r="P33" s="321"/>
      <c r="Q33" s="339"/>
      <c r="R33" s="339"/>
      <c r="S33" s="19"/>
      <c r="T33" s="339"/>
      <c r="Z33" s="339"/>
      <c r="AA33" s="339"/>
      <c r="AC33" s="7"/>
    </row>
    <row r="34" spans="2:29" ht="15.75" customHeight="1" thickBot="1" x14ac:dyDescent="0.3">
      <c r="B34" s="1" t="s">
        <v>437</v>
      </c>
    </row>
    <row r="35" spans="2:29" ht="15" customHeight="1" x14ac:dyDescent="0.25">
      <c r="B35" s="479" t="s">
        <v>429</v>
      </c>
      <c r="C35" s="578">
        <v>-0.22600000000000001</v>
      </c>
      <c r="D35" s="175"/>
      <c r="E35" s="175"/>
      <c r="G35" s="468"/>
      <c r="H35" s="176"/>
      <c r="I35" s="175"/>
      <c r="J35" s="175"/>
      <c r="K35" s="175"/>
      <c r="L35" s="310"/>
      <c r="M35" s="310"/>
      <c r="N35" s="175"/>
      <c r="O35" s="175"/>
      <c r="Q35" s="310"/>
      <c r="R35" s="468"/>
      <c r="S35" s="176">
        <f t="shared" ref="S35:S58" si="9">E35</f>
        <v>0</v>
      </c>
      <c r="T35" s="206"/>
      <c r="U35" s="206"/>
      <c r="V35" s="206"/>
      <c r="W35" s="206"/>
      <c r="X35" s="175"/>
      <c r="Y35" s="175"/>
      <c r="Z35" s="310"/>
      <c r="AA35" s="310"/>
      <c r="AB35" s="175"/>
    </row>
    <row r="36" spans="2:29" ht="15" customHeight="1" x14ac:dyDescent="0.25">
      <c r="B36" s="480" t="s">
        <v>430</v>
      </c>
      <c r="C36" s="578">
        <v>-0.22600000000000001</v>
      </c>
      <c r="D36" s="175"/>
      <c r="E36" s="175"/>
      <c r="F36" s="118"/>
      <c r="G36" s="468"/>
      <c r="H36" s="177"/>
      <c r="I36" s="175"/>
      <c r="J36" s="175"/>
      <c r="K36" s="175"/>
      <c r="L36" s="310"/>
      <c r="M36" s="310"/>
      <c r="N36" s="175"/>
      <c r="O36" s="175"/>
      <c r="Q36" s="310"/>
      <c r="R36" s="468"/>
      <c r="S36" s="177">
        <f t="shared" si="9"/>
        <v>0</v>
      </c>
      <c r="T36" s="206"/>
      <c r="U36" s="206"/>
      <c r="V36" s="206"/>
      <c r="W36" s="206"/>
      <c r="X36" s="175"/>
      <c r="Y36" s="175"/>
      <c r="Z36" s="310"/>
      <c r="AA36" s="310"/>
      <c r="AB36" s="175"/>
    </row>
    <row r="37" spans="2:29" ht="15" customHeight="1" x14ac:dyDescent="0.25">
      <c r="B37" s="480" t="s">
        <v>431</v>
      </c>
      <c r="C37" s="578">
        <v>-0.22600000000000001</v>
      </c>
      <c r="D37" s="175"/>
      <c r="E37" s="175"/>
      <c r="F37" s="118"/>
      <c r="G37" s="468"/>
      <c r="H37" s="177"/>
      <c r="I37" s="175"/>
      <c r="J37" s="175"/>
      <c r="K37" s="175"/>
      <c r="L37" s="310"/>
      <c r="M37" s="310"/>
      <c r="N37" s="175"/>
      <c r="O37" s="175"/>
      <c r="P37" s="395"/>
      <c r="Q37" s="310"/>
      <c r="R37" s="468"/>
      <c r="S37" s="177">
        <f t="shared" si="9"/>
        <v>0</v>
      </c>
      <c r="T37" s="206"/>
      <c r="U37" s="206"/>
      <c r="V37" s="206"/>
      <c r="W37" s="206"/>
      <c r="X37" s="175"/>
      <c r="Y37" s="175"/>
      <c r="Z37" s="310"/>
      <c r="AA37" s="310"/>
      <c r="AB37" s="175"/>
    </row>
    <row r="38" spans="2:29" ht="15" customHeight="1" x14ac:dyDescent="0.25">
      <c r="B38" s="480" t="s">
        <v>432</v>
      </c>
      <c r="C38" s="578">
        <v>-0.22600000000000001</v>
      </c>
      <c r="D38" s="175"/>
      <c r="E38" s="175"/>
      <c r="G38" s="468"/>
      <c r="H38" s="177"/>
      <c r="I38" s="175"/>
      <c r="J38" s="175"/>
      <c r="K38" s="175"/>
      <c r="L38" s="310"/>
      <c r="M38" s="310"/>
      <c r="N38" s="175"/>
      <c r="O38" s="175"/>
      <c r="Q38" s="310"/>
      <c r="R38" s="468"/>
      <c r="S38" s="177">
        <f t="shared" si="9"/>
        <v>0</v>
      </c>
      <c r="T38" s="206"/>
      <c r="U38" s="206"/>
      <c r="V38" s="206"/>
      <c r="W38" s="206"/>
      <c r="X38" s="175"/>
      <c r="Y38" s="175"/>
      <c r="Z38" s="310"/>
      <c r="AA38" s="310"/>
      <c r="AB38" s="175"/>
    </row>
    <row r="39" spans="2:29" ht="15" customHeight="1" x14ac:dyDescent="0.25">
      <c r="B39" s="480" t="s">
        <v>433</v>
      </c>
      <c r="C39" s="578">
        <v>-0.26900000000000002</v>
      </c>
      <c r="D39" s="175"/>
      <c r="E39" s="175"/>
      <c r="F39" s="118"/>
      <c r="G39" s="468"/>
      <c r="H39" s="177"/>
      <c r="I39" s="175"/>
      <c r="J39" s="175"/>
      <c r="K39" s="175"/>
      <c r="L39" s="310"/>
      <c r="M39" s="310"/>
      <c r="N39" s="175"/>
      <c r="O39" s="175"/>
      <c r="Q39" s="310"/>
      <c r="R39" s="468"/>
      <c r="S39" s="177">
        <f t="shared" si="9"/>
        <v>0</v>
      </c>
      <c r="T39" s="206"/>
      <c r="U39" s="206"/>
      <c r="V39" s="206"/>
      <c r="W39" s="206"/>
      <c r="X39" s="175"/>
      <c r="Y39" s="175"/>
      <c r="Z39" s="310"/>
      <c r="AA39" s="310"/>
      <c r="AB39" s="175"/>
    </row>
    <row r="40" spans="2:29" ht="15" customHeight="1" x14ac:dyDescent="0.25">
      <c r="B40" s="480" t="s">
        <v>434</v>
      </c>
      <c r="C40" s="578">
        <v>-0.30499999999999999</v>
      </c>
      <c r="D40" s="175"/>
      <c r="E40" s="175"/>
      <c r="F40" s="118"/>
      <c r="G40" s="468"/>
      <c r="H40" s="217"/>
      <c r="I40" s="310"/>
      <c r="J40" s="310"/>
      <c r="K40" s="310"/>
      <c r="L40" s="310"/>
      <c r="M40" s="310"/>
      <c r="N40" s="310"/>
      <c r="O40" s="310"/>
      <c r="P40" s="395"/>
      <c r="Q40" s="310"/>
      <c r="R40" s="468"/>
      <c r="S40" s="217">
        <f t="shared" si="9"/>
        <v>0</v>
      </c>
      <c r="T40" s="206"/>
      <c r="U40" s="206"/>
      <c r="V40" s="206"/>
      <c r="W40" s="206"/>
      <c r="X40" s="310"/>
      <c r="Y40" s="310"/>
      <c r="Z40" s="310"/>
      <c r="AA40" s="310"/>
      <c r="AB40" s="310"/>
    </row>
    <row r="41" spans="2:29" s="335" customFormat="1" ht="15" customHeight="1" x14ac:dyDescent="0.25">
      <c r="B41" s="480" t="s">
        <v>682</v>
      </c>
      <c r="C41" s="578">
        <v>-0.39800000000000002</v>
      </c>
      <c r="D41" s="301"/>
      <c r="E41" s="301"/>
      <c r="G41" s="413"/>
      <c r="R41" s="413"/>
    </row>
    <row r="42" spans="2:29" s="335" customFormat="1" ht="15" customHeight="1" x14ac:dyDescent="0.25">
      <c r="B42" s="480" t="s">
        <v>683</v>
      </c>
      <c r="C42" s="578">
        <v>-0.39800000000000002</v>
      </c>
      <c r="D42" s="301"/>
      <c r="E42" s="301"/>
      <c r="G42" s="468"/>
      <c r="H42" s="176"/>
      <c r="I42" s="301"/>
      <c r="J42" s="301"/>
      <c r="K42" s="301"/>
      <c r="L42" s="301"/>
      <c r="M42" s="301"/>
      <c r="N42" s="301"/>
      <c r="O42" s="301"/>
      <c r="Q42" s="301"/>
      <c r="R42" s="468"/>
      <c r="S42" s="176">
        <f t="shared" ref="S42" si="10">E42</f>
        <v>0</v>
      </c>
      <c r="T42" s="405"/>
      <c r="U42" s="405"/>
      <c r="V42" s="405"/>
      <c r="W42" s="405"/>
      <c r="X42" s="301"/>
      <c r="Y42" s="301"/>
      <c r="Z42" s="301"/>
      <c r="AA42" s="301"/>
      <c r="AB42" s="301"/>
      <c r="AC42" s="159"/>
    </row>
    <row r="43" spans="2:29" s="335" customFormat="1" ht="15" customHeight="1" x14ac:dyDescent="0.25">
      <c r="B43" s="480" t="s">
        <v>684</v>
      </c>
      <c r="C43" s="578">
        <v>-0.39800000000000002</v>
      </c>
      <c r="D43" s="301"/>
      <c r="E43" s="301"/>
      <c r="G43" s="468"/>
      <c r="H43" s="177"/>
      <c r="I43" s="301"/>
      <c r="J43" s="301"/>
      <c r="K43" s="301"/>
      <c r="L43" s="301"/>
      <c r="M43" s="301"/>
      <c r="N43" s="301"/>
      <c r="O43" s="301"/>
      <c r="Q43" s="301"/>
      <c r="R43" s="468"/>
      <c r="S43" s="177">
        <f t="shared" si="9"/>
        <v>0</v>
      </c>
      <c r="T43" s="405"/>
      <c r="U43" s="405"/>
      <c r="V43" s="405"/>
      <c r="W43" s="405"/>
      <c r="X43" s="301"/>
      <c r="Y43" s="301"/>
      <c r="Z43" s="301"/>
      <c r="AA43" s="301"/>
      <c r="AB43" s="301"/>
      <c r="AC43" s="159"/>
    </row>
    <row r="44" spans="2:29" ht="15" customHeight="1" thickBot="1" x14ac:dyDescent="0.3">
      <c r="B44" s="481" t="s">
        <v>436</v>
      </c>
      <c r="C44" s="578">
        <v>-0.312</v>
      </c>
      <c r="D44" s="175"/>
      <c r="E44" s="175"/>
      <c r="F44" s="118"/>
      <c r="G44" s="468"/>
      <c r="H44" s="178"/>
      <c r="I44" s="175"/>
      <c r="J44" s="175"/>
      <c r="K44" s="175"/>
      <c r="L44" s="310"/>
      <c r="M44" s="310"/>
      <c r="N44" s="175"/>
      <c r="O44" s="175"/>
      <c r="Q44" s="310"/>
      <c r="R44" s="468"/>
      <c r="S44" s="178">
        <f t="shared" si="9"/>
        <v>0</v>
      </c>
      <c r="T44" s="206"/>
      <c r="U44" s="206"/>
      <c r="V44" s="206"/>
      <c r="W44" s="206"/>
      <c r="X44" s="175"/>
      <c r="Y44" s="175"/>
      <c r="Z44" s="310"/>
      <c r="AA44" s="310"/>
      <c r="AB44" s="175"/>
    </row>
    <row r="45" spans="2:29" s="2" customFormat="1" ht="15" hidden="1" customHeight="1" x14ac:dyDescent="0.25">
      <c r="B45" s="260" t="str">
        <f>B34&amp;" Total"</f>
        <v>Loans Total</v>
      </c>
      <c r="C45" s="179"/>
      <c r="D45" s="179"/>
      <c r="E45" s="179"/>
      <c r="F45" s="168"/>
      <c r="G45" s="179"/>
      <c r="H45" s="211"/>
      <c r="I45" s="179"/>
      <c r="J45" s="179"/>
      <c r="K45" s="179"/>
      <c r="L45" s="179"/>
      <c r="M45" s="179"/>
      <c r="N45" s="179"/>
      <c r="O45" s="179"/>
      <c r="P45" s="505"/>
      <c r="Q45" s="179"/>
      <c r="R45" s="179"/>
      <c r="S45" s="211">
        <f t="shared" si="9"/>
        <v>0</v>
      </c>
      <c r="T45" s="179">
        <f t="shared" ref="T45" si="11">SUM(T35:T44)</f>
        <v>0</v>
      </c>
      <c r="U45" s="179">
        <f t="shared" ref="U45:AB45" si="12">SUM(U35:U44)</f>
        <v>0</v>
      </c>
      <c r="V45" s="179">
        <f t="shared" si="12"/>
        <v>0</v>
      </c>
      <c r="W45" s="179">
        <f t="shared" si="12"/>
        <v>0</v>
      </c>
      <c r="X45" s="179">
        <f t="shared" si="12"/>
        <v>0</v>
      </c>
      <c r="Y45" s="179">
        <f t="shared" si="12"/>
        <v>0</v>
      </c>
      <c r="Z45" s="179">
        <f t="shared" ref="Z45:AA45" si="13">SUM(Z35:Z44)</f>
        <v>0</v>
      </c>
      <c r="AA45" s="179">
        <f t="shared" si="13"/>
        <v>0</v>
      </c>
      <c r="AB45" s="179">
        <f t="shared" si="12"/>
        <v>0</v>
      </c>
    </row>
    <row r="46" spans="2:29" ht="15" hidden="1" customHeight="1" x14ac:dyDescent="0.25">
      <c r="B46" s="136" t="s">
        <v>467</v>
      </c>
      <c r="C46" s="175"/>
      <c r="D46" s="175"/>
      <c r="E46" s="175"/>
      <c r="F46" s="118"/>
      <c r="G46" s="310"/>
      <c r="H46" s="176"/>
      <c r="I46" s="175"/>
      <c r="J46" s="175"/>
      <c r="K46" s="175"/>
      <c r="L46" s="310"/>
      <c r="M46" s="310"/>
      <c r="N46" s="175"/>
      <c r="O46" s="175"/>
      <c r="Q46" s="310"/>
      <c r="R46" s="310"/>
      <c r="S46" s="176">
        <f t="shared" si="9"/>
        <v>0</v>
      </c>
      <c r="T46" s="206"/>
      <c r="U46" s="206"/>
      <c r="V46" s="206"/>
      <c r="W46" s="206"/>
      <c r="X46" s="175"/>
      <c r="Y46" s="175"/>
      <c r="Z46" s="310"/>
      <c r="AA46" s="310"/>
      <c r="AB46" s="175"/>
    </row>
    <row r="47" spans="2:29" ht="15" hidden="1" customHeight="1" x14ac:dyDescent="0.25">
      <c r="B47" s="136" t="s">
        <v>198</v>
      </c>
      <c r="C47" s="175"/>
      <c r="D47" s="175"/>
      <c r="E47" s="175"/>
      <c r="F47" s="118"/>
      <c r="G47" s="310"/>
      <c r="H47" s="177"/>
      <c r="I47" s="175"/>
      <c r="J47" s="175"/>
      <c r="K47" s="175"/>
      <c r="L47" s="310"/>
      <c r="M47" s="310"/>
      <c r="N47" s="175"/>
      <c r="O47" s="175"/>
      <c r="Q47" s="310"/>
      <c r="R47" s="310"/>
      <c r="S47" s="177">
        <f t="shared" si="9"/>
        <v>0</v>
      </c>
      <c r="T47" s="206"/>
      <c r="U47" s="206"/>
      <c r="V47" s="206"/>
      <c r="W47" s="206"/>
      <c r="X47" s="175"/>
      <c r="Y47" s="175"/>
      <c r="Z47" s="310"/>
      <c r="AA47" s="310"/>
      <c r="AB47" s="175"/>
    </row>
    <row r="48" spans="2:29" ht="15" hidden="1" customHeight="1" x14ac:dyDescent="0.25">
      <c r="B48" s="136" t="s">
        <v>199</v>
      </c>
      <c r="C48" s="175"/>
      <c r="D48" s="175"/>
      <c r="E48" s="175"/>
      <c r="F48" s="118"/>
      <c r="G48" s="310"/>
      <c r="H48" s="177"/>
      <c r="I48" s="175"/>
      <c r="J48" s="175"/>
      <c r="K48" s="175"/>
      <c r="L48" s="310"/>
      <c r="M48" s="310"/>
      <c r="N48" s="175"/>
      <c r="O48" s="175"/>
      <c r="Q48" s="310"/>
      <c r="R48" s="310"/>
      <c r="S48" s="177">
        <f t="shared" si="9"/>
        <v>0</v>
      </c>
      <c r="T48" s="206"/>
      <c r="U48" s="206"/>
      <c r="V48" s="206"/>
      <c r="W48" s="206"/>
      <c r="X48" s="175"/>
      <c r="Y48" s="175"/>
      <c r="Z48" s="310"/>
      <c r="AA48" s="310"/>
      <c r="AB48" s="175"/>
    </row>
    <row r="49" spans="2:28" ht="15" hidden="1" customHeight="1" x14ac:dyDescent="0.25">
      <c r="B49" s="136" t="s">
        <v>200</v>
      </c>
      <c r="C49" s="175"/>
      <c r="D49" s="175"/>
      <c r="E49" s="175"/>
      <c r="F49" s="118"/>
      <c r="G49" s="310"/>
      <c r="H49" s="177"/>
      <c r="I49" s="175"/>
      <c r="J49" s="175"/>
      <c r="K49" s="175"/>
      <c r="L49" s="310"/>
      <c r="M49" s="310"/>
      <c r="N49" s="175"/>
      <c r="O49" s="175"/>
      <c r="Q49" s="310"/>
      <c r="R49" s="310"/>
      <c r="S49" s="177">
        <f t="shared" si="9"/>
        <v>0</v>
      </c>
      <c r="T49" s="206"/>
      <c r="U49" s="206"/>
      <c r="V49" s="206"/>
      <c r="W49" s="206"/>
      <c r="X49" s="175"/>
      <c r="Y49" s="175"/>
      <c r="Z49" s="310"/>
      <c r="AA49" s="310"/>
      <c r="AB49" s="175"/>
    </row>
    <row r="50" spans="2:28" ht="15" hidden="1" customHeight="1" x14ac:dyDescent="0.25">
      <c r="B50" s="136" t="s">
        <v>464</v>
      </c>
      <c r="C50" s="175"/>
      <c r="D50" s="175"/>
      <c r="E50" s="175"/>
      <c r="F50" s="118"/>
      <c r="G50" s="310"/>
      <c r="H50" s="177"/>
      <c r="I50" s="175"/>
      <c r="J50" s="175"/>
      <c r="K50" s="175"/>
      <c r="L50" s="310"/>
      <c r="M50" s="310"/>
      <c r="N50" s="175"/>
      <c r="O50" s="175"/>
      <c r="Q50" s="310"/>
      <c r="R50" s="310"/>
      <c r="S50" s="177">
        <f t="shared" si="9"/>
        <v>0</v>
      </c>
      <c r="T50" s="206"/>
      <c r="U50" s="206"/>
      <c r="V50" s="206"/>
      <c r="W50" s="206"/>
      <c r="X50" s="175"/>
      <c r="Y50" s="175"/>
      <c r="Z50" s="310"/>
      <c r="AA50" s="310"/>
      <c r="AB50" s="175"/>
    </row>
    <row r="51" spans="2:28" ht="15" hidden="1" customHeight="1" x14ac:dyDescent="0.25">
      <c r="B51" s="136" t="s">
        <v>468</v>
      </c>
      <c r="C51" s="175"/>
      <c r="D51" s="175"/>
      <c r="E51" s="175"/>
      <c r="F51" s="118"/>
      <c r="G51" s="310"/>
      <c r="H51" s="177"/>
      <c r="I51" s="175"/>
      <c r="J51" s="175"/>
      <c r="K51" s="175"/>
      <c r="L51" s="310"/>
      <c r="M51" s="310"/>
      <c r="N51" s="175"/>
      <c r="O51" s="175"/>
      <c r="Q51" s="310"/>
      <c r="R51" s="310"/>
      <c r="S51" s="177">
        <f t="shared" si="9"/>
        <v>0</v>
      </c>
      <c r="T51" s="206"/>
      <c r="U51" s="206"/>
      <c r="V51" s="206"/>
      <c r="W51" s="206"/>
      <c r="X51" s="175"/>
      <c r="Y51" s="175"/>
      <c r="Z51" s="310"/>
      <c r="AA51" s="310"/>
      <c r="AB51" s="175"/>
    </row>
    <row r="52" spans="2:28" ht="15" hidden="1" customHeight="1" x14ac:dyDescent="0.25">
      <c r="B52" s="136" t="s">
        <v>449</v>
      </c>
      <c r="C52" s="175"/>
      <c r="D52" s="175"/>
      <c r="E52" s="175"/>
      <c r="F52" s="118"/>
      <c r="G52" s="310"/>
      <c r="H52" s="177"/>
      <c r="I52" s="175"/>
      <c r="J52" s="175"/>
      <c r="K52" s="175"/>
      <c r="L52" s="310"/>
      <c r="M52" s="310"/>
      <c r="N52" s="175"/>
      <c r="O52" s="175"/>
      <c r="Q52" s="310"/>
      <c r="R52" s="310"/>
      <c r="S52" s="177">
        <f t="shared" si="9"/>
        <v>0</v>
      </c>
      <c r="T52" s="206"/>
      <c r="U52" s="206"/>
      <c r="V52" s="206"/>
      <c r="W52" s="206"/>
      <c r="X52" s="175"/>
      <c r="Y52" s="175"/>
      <c r="Z52" s="310"/>
      <c r="AA52" s="310"/>
      <c r="AB52" s="175"/>
    </row>
    <row r="53" spans="2:28" ht="15" hidden="1" customHeight="1" x14ac:dyDescent="0.25">
      <c r="B53" s="136" t="s">
        <v>450</v>
      </c>
      <c r="C53" s="175"/>
      <c r="D53" s="175"/>
      <c r="E53" s="175"/>
      <c r="F53" s="118"/>
      <c r="G53" s="310"/>
      <c r="H53" s="177"/>
      <c r="I53" s="175"/>
      <c r="J53" s="175"/>
      <c r="K53" s="175"/>
      <c r="L53" s="310"/>
      <c r="M53" s="310"/>
      <c r="N53" s="175"/>
      <c r="O53" s="175"/>
      <c r="Q53" s="310"/>
      <c r="R53" s="310"/>
      <c r="S53" s="177">
        <f t="shared" si="9"/>
        <v>0</v>
      </c>
      <c r="T53" s="206"/>
      <c r="U53" s="206"/>
      <c r="V53" s="206"/>
      <c r="W53" s="206"/>
      <c r="X53" s="175"/>
      <c r="Y53" s="175"/>
      <c r="Z53" s="310"/>
      <c r="AA53" s="310"/>
      <c r="AB53" s="175"/>
    </row>
    <row r="54" spans="2:28" ht="15" hidden="1" customHeight="1" x14ac:dyDescent="0.25">
      <c r="B54" s="136" t="s">
        <v>451</v>
      </c>
      <c r="C54" s="175"/>
      <c r="D54" s="175"/>
      <c r="E54" s="175"/>
      <c r="F54" s="118"/>
      <c r="G54" s="310"/>
      <c r="H54" s="177"/>
      <c r="I54" s="175"/>
      <c r="J54" s="175"/>
      <c r="K54" s="175"/>
      <c r="L54" s="310"/>
      <c r="M54" s="310"/>
      <c r="N54" s="175"/>
      <c r="O54" s="175"/>
      <c r="Q54" s="310"/>
      <c r="R54" s="310"/>
      <c r="S54" s="177">
        <f t="shared" si="9"/>
        <v>0</v>
      </c>
      <c r="T54" s="206"/>
      <c r="U54" s="206"/>
      <c r="V54" s="206"/>
      <c r="W54" s="206"/>
      <c r="X54" s="175"/>
      <c r="Y54" s="175"/>
      <c r="Z54" s="310"/>
      <c r="AA54" s="310"/>
      <c r="AB54" s="175"/>
    </row>
    <row r="55" spans="2:28" ht="15" hidden="1" customHeight="1" x14ac:dyDescent="0.25">
      <c r="B55" s="136" t="s">
        <v>452</v>
      </c>
      <c r="C55" s="175"/>
      <c r="D55" s="175"/>
      <c r="E55" s="175"/>
      <c r="F55" s="118"/>
      <c r="G55" s="310"/>
      <c r="H55" s="177"/>
      <c r="I55" s="175"/>
      <c r="J55" s="175"/>
      <c r="K55" s="175"/>
      <c r="L55" s="310"/>
      <c r="M55" s="310"/>
      <c r="N55" s="175"/>
      <c r="O55" s="175"/>
      <c r="Q55" s="310"/>
      <c r="R55" s="310"/>
      <c r="S55" s="177">
        <f t="shared" si="9"/>
        <v>0</v>
      </c>
      <c r="T55" s="206"/>
      <c r="U55" s="206"/>
      <c r="V55" s="206"/>
      <c r="W55" s="206"/>
      <c r="X55" s="175"/>
      <c r="Y55" s="175"/>
      <c r="Z55" s="310"/>
      <c r="AA55" s="310"/>
      <c r="AB55" s="175"/>
    </row>
    <row r="56" spans="2:28" ht="15" hidden="1" customHeight="1" x14ac:dyDescent="0.25">
      <c r="B56" s="136" t="s">
        <v>469</v>
      </c>
      <c r="C56" s="175"/>
      <c r="D56" s="175"/>
      <c r="E56" s="175"/>
      <c r="F56" s="118"/>
      <c r="G56" s="310"/>
      <c r="H56" s="177"/>
      <c r="I56" s="175"/>
      <c r="J56" s="175"/>
      <c r="K56" s="175"/>
      <c r="L56" s="310"/>
      <c r="M56" s="310"/>
      <c r="N56" s="175"/>
      <c r="O56" s="175"/>
      <c r="Q56" s="310"/>
      <c r="R56" s="310"/>
      <c r="S56" s="177">
        <f t="shared" si="9"/>
        <v>0</v>
      </c>
      <c r="T56" s="206"/>
      <c r="U56" s="206"/>
      <c r="V56" s="206"/>
      <c r="W56" s="206"/>
      <c r="X56" s="175"/>
      <c r="Y56" s="175"/>
      <c r="Z56" s="310"/>
      <c r="AA56" s="310"/>
      <c r="AB56" s="175"/>
    </row>
    <row r="57" spans="2:28" ht="15" hidden="1" customHeight="1" x14ac:dyDescent="0.25">
      <c r="B57" s="136" t="s">
        <v>465</v>
      </c>
      <c r="C57" s="175"/>
      <c r="D57" s="175"/>
      <c r="E57" s="175"/>
      <c r="F57" s="118"/>
      <c r="G57" s="310"/>
      <c r="H57" s="177"/>
      <c r="I57" s="175"/>
      <c r="J57" s="175"/>
      <c r="K57" s="175"/>
      <c r="L57" s="310"/>
      <c r="M57" s="310"/>
      <c r="N57" s="175"/>
      <c r="O57" s="175"/>
      <c r="Q57" s="310"/>
      <c r="R57" s="310"/>
      <c r="S57" s="177">
        <f t="shared" si="9"/>
        <v>0</v>
      </c>
      <c r="T57" s="206"/>
      <c r="U57" s="206"/>
      <c r="V57" s="206"/>
      <c r="W57" s="206"/>
      <c r="X57" s="175"/>
      <c r="Y57" s="175"/>
      <c r="Z57" s="310"/>
      <c r="AA57" s="310"/>
      <c r="AB57" s="175"/>
    </row>
    <row r="58" spans="2:28" ht="15" hidden="1" customHeight="1" x14ac:dyDescent="0.25">
      <c r="B58" s="136" t="s">
        <v>466</v>
      </c>
      <c r="C58" s="175"/>
      <c r="D58" s="175"/>
      <c r="E58" s="175"/>
      <c r="F58" s="118"/>
      <c r="G58" s="210"/>
      <c r="H58" s="178"/>
      <c r="I58" s="210"/>
      <c r="J58" s="210"/>
      <c r="K58" s="210"/>
      <c r="L58" s="210"/>
      <c r="M58" s="210"/>
      <c r="N58" s="210"/>
      <c r="O58" s="210"/>
      <c r="Q58" s="310"/>
      <c r="R58" s="210"/>
      <c r="S58" s="178">
        <f t="shared" si="9"/>
        <v>0</v>
      </c>
      <c r="T58" s="206"/>
      <c r="U58" s="206"/>
      <c r="V58" s="206"/>
      <c r="W58" s="206"/>
      <c r="X58" s="175"/>
      <c r="Y58" s="175"/>
      <c r="Z58" s="310"/>
      <c r="AA58" s="310"/>
      <c r="AB58" s="175"/>
    </row>
    <row r="59" spans="2:28" s="2" customFormat="1" ht="15.75" hidden="1" customHeight="1" thickBot="1" x14ac:dyDescent="0.3">
      <c r="B59" s="262" t="str">
        <f>B34&amp;" Total"</f>
        <v>Loans Total</v>
      </c>
      <c r="C59" s="179"/>
      <c r="D59" s="179"/>
      <c r="E59" s="179"/>
      <c r="G59" s="179"/>
      <c r="H59" s="212"/>
      <c r="I59" s="179"/>
      <c r="J59" s="179"/>
      <c r="K59" s="179"/>
      <c r="L59" s="179"/>
      <c r="M59" s="179"/>
      <c r="N59" s="179"/>
      <c r="O59" s="179"/>
      <c r="P59" s="319"/>
      <c r="Q59" s="179"/>
      <c r="R59" s="179"/>
      <c r="S59" s="212">
        <f t="shared" ref="S59:AB59" si="14">SUM(S46:S58)</f>
        <v>0</v>
      </c>
      <c r="T59" s="179">
        <f t="shared" ref="T59:U59" si="15">SUM(T46:T58)</f>
        <v>0</v>
      </c>
      <c r="U59" s="179">
        <f t="shared" si="15"/>
        <v>0</v>
      </c>
      <c r="V59" s="179">
        <f t="shared" ref="V59" si="16">SUM(V46:V58)</f>
        <v>0</v>
      </c>
      <c r="W59" s="179">
        <f t="shared" si="14"/>
        <v>0</v>
      </c>
      <c r="X59" s="179">
        <f t="shared" si="14"/>
        <v>0</v>
      </c>
      <c r="Y59" s="179">
        <f t="shared" si="14"/>
        <v>0</v>
      </c>
      <c r="Z59" s="179">
        <f t="shared" ref="Z59:AA59" si="17">SUM(Z46:Z58)</f>
        <v>0</v>
      </c>
      <c r="AA59" s="179">
        <f t="shared" si="17"/>
        <v>0</v>
      </c>
      <c r="AB59" s="179">
        <f t="shared" si="14"/>
        <v>0</v>
      </c>
    </row>
    <row r="61" spans="2:28" ht="15.75" customHeight="1" thickBot="1" x14ac:dyDescent="0.3">
      <c r="B61" s="1" t="s">
        <v>441</v>
      </c>
    </row>
    <row r="62" spans="2:28" ht="15" customHeight="1" x14ac:dyDescent="0.25">
      <c r="B62" s="479" t="s">
        <v>429</v>
      </c>
      <c r="C62" s="468"/>
      <c r="D62" s="175"/>
      <c r="E62" s="175"/>
      <c r="G62" s="578">
        <v>0.754</v>
      </c>
      <c r="H62" s="176"/>
      <c r="I62" s="175"/>
      <c r="J62" s="175"/>
      <c r="K62" s="175"/>
      <c r="L62" s="310"/>
      <c r="M62" s="310"/>
      <c r="N62" s="175"/>
      <c r="O62" s="175"/>
      <c r="Q62" s="310"/>
      <c r="R62" s="579">
        <v>68.900000000000006</v>
      </c>
      <c r="S62" s="176">
        <f t="shared" ref="S62:S85" si="18">E62</f>
        <v>0</v>
      </c>
      <c r="T62" s="206"/>
      <c r="U62" s="206"/>
      <c r="V62" s="206"/>
      <c r="W62" s="206"/>
      <c r="X62" s="175"/>
      <c r="Y62" s="175"/>
      <c r="Z62" s="310"/>
      <c r="AA62" s="310"/>
      <c r="AB62" s="175"/>
    </row>
    <row r="63" spans="2:28" ht="15" customHeight="1" x14ac:dyDescent="0.25">
      <c r="B63" s="480" t="s">
        <v>430</v>
      </c>
      <c r="C63" s="468"/>
      <c r="D63" s="175"/>
      <c r="E63" s="175"/>
      <c r="F63" s="118"/>
      <c r="G63" s="578">
        <v>0.754</v>
      </c>
      <c r="H63" s="177"/>
      <c r="I63" s="175"/>
      <c r="J63" s="175"/>
      <c r="K63" s="175"/>
      <c r="L63" s="310"/>
      <c r="M63" s="310"/>
      <c r="N63" s="175"/>
      <c r="O63" s="175"/>
      <c r="Q63" s="310"/>
      <c r="R63" s="579">
        <v>71</v>
      </c>
      <c r="S63" s="177">
        <f t="shared" si="18"/>
        <v>0</v>
      </c>
      <c r="T63" s="206"/>
      <c r="U63" s="206"/>
      <c r="V63" s="206"/>
      <c r="W63" s="206"/>
      <c r="X63" s="175"/>
      <c r="Y63" s="175"/>
      <c r="Z63" s="310"/>
      <c r="AA63" s="310"/>
      <c r="AB63" s="175"/>
    </row>
    <row r="64" spans="2:28" ht="15" customHeight="1" x14ac:dyDescent="0.25">
      <c r="B64" s="480" t="s">
        <v>431</v>
      </c>
      <c r="C64" s="468"/>
      <c r="D64" s="175"/>
      <c r="E64" s="175"/>
      <c r="F64" s="118"/>
      <c r="G64" s="578">
        <v>1.2869999999999999</v>
      </c>
      <c r="H64" s="177"/>
      <c r="I64" s="175"/>
      <c r="J64" s="175"/>
      <c r="K64" s="175"/>
      <c r="L64" s="310"/>
      <c r="M64" s="310"/>
      <c r="N64" s="175"/>
      <c r="O64" s="175"/>
      <c r="P64" s="395"/>
      <c r="Q64" s="310"/>
      <c r="R64" s="579">
        <v>104.7</v>
      </c>
      <c r="S64" s="177">
        <f t="shared" si="18"/>
        <v>0</v>
      </c>
      <c r="T64" s="206"/>
      <c r="U64" s="206"/>
      <c r="V64" s="206"/>
      <c r="W64" s="206"/>
      <c r="X64" s="175"/>
      <c r="Y64" s="175"/>
      <c r="Z64" s="310"/>
      <c r="AA64" s="310"/>
      <c r="AB64" s="175"/>
    </row>
    <row r="65" spans="2:29" s="76" customFormat="1" ht="15" customHeight="1" x14ac:dyDescent="0.25">
      <c r="B65" s="480" t="s">
        <v>432</v>
      </c>
      <c r="C65" s="468"/>
      <c r="D65" s="175"/>
      <c r="E65" s="175"/>
      <c r="F65" s="19"/>
      <c r="G65" s="578">
        <v>2.5009999999999999</v>
      </c>
      <c r="H65" s="177"/>
      <c r="I65" s="175"/>
      <c r="J65" s="175"/>
      <c r="K65" s="175"/>
      <c r="L65" s="310"/>
      <c r="M65" s="310"/>
      <c r="N65" s="175"/>
      <c r="O65" s="175"/>
      <c r="P65" s="321"/>
      <c r="Q65" s="310"/>
      <c r="R65" s="579">
        <v>254.3</v>
      </c>
      <c r="S65" s="177">
        <f t="shared" si="18"/>
        <v>0</v>
      </c>
      <c r="T65" s="206"/>
      <c r="U65" s="206"/>
      <c r="V65" s="206"/>
      <c r="W65" s="206"/>
      <c r="X65" s="175"/>
      <c r="Y65" s="175"/>
      <c r="Z65" s="310"/>
      <c r="AA65" s="310"/>
      <c r="AB65" s="175"/>
      <c r="AC65" s="7"/>
    </row>
    <row r="66" spans="2:29" ht="15" customHeight="1" x14ac:dyDescent="0.25">
      <c r="B66" s="480" t="s">
        <v>433</v>
      </c>
      <c r="C66" s="468"/>
      <c r="D66" s="175"/>
      <c r="E66" s="175"/>
      <c r="F66" s="118"/>
      <c r="G66" s="578">
        <v>2.052</v>
      </c>
      <c r="H66" s="177"/>
      <c r="I66" s="175"/>
      <c r="J66" s="175"/>
      <c r="K66" s="175"/>
      <c r="L66" s="310"/>
      <c r="M66" s="310"/>
      <c r="N66" s="175"/>
      <c r="O66" s="175"/>
      <c r="Q66" s="310"/>
      <c r="R66" s="579">
        <v>513.70000000000005</v>
      </c>
      <c r="S66" s="177">
        <f t="shared" si="18"/>
        <v>0</v>
      </c>
      <c r="T66" s="206"/>
      <c r="U66" s="206"/>
      <c r="V66" s="206"/>
      <c r="W66" s="206"/>
      <c r="X66" s="175"/>
      <c r="Y66" s="175"/>
      <c r="Z66" s="310"/>
      <c r="AA66" s="310"/>
      <c r="AB66" s="175"/>
    </row>
    <row r="67" spans="2:29" s="333" customFormat="1" ht="15" customHeight="1" x14ac:dyDescent="0.25">
      <c r="B67" s="480" t="s">
        <v>434</v>
      </c>
      <c r="C67" s="468"/>
      <c r="D67" s="310"/>
      <c r="E67" s="310"/>
      <c r="F67" s="118"/>
      <c r="G67" s="578">
        <v>2.2330000000000001</v>
      </c>
      <c r="H67" s="217"/>
      <c r="I67" s="310"/>
      <c r="J67" s="310"/>
      <c r="K67" s="310"/>
      <c r="L67" s="310"/>
      <c r="M67" s="310"/>
      <c r="N67" s="310"/>
      <c r="O67" s="310"/>
      <c r="P67" s="395"/>
      <c r="Q67" s="310"/>
      <c r="R67" s="579">
        <v>809.7</v>
      </c>
      <c r="S67" s="217">
        <f t="shared" si="18"/>
        <v>0</v>
      </c>
      <c r="T67" s="206"/>
      <c r="U67" s="206"/>
      <c r="V67" s="206"/>
      <c r="W67" s="206"/>
      <c r="X67" s="310"/>
      <c r="Y67" s="310"/>
      <c r="Z67" s="310"/>
      <c r="AA67" s="310"/>
      <c r="AB67" s="310"/>
      <c r="AC67" s="6"/>
    </row>
    <row r="68" spans="2:29" s="335" customFormat="1" ht="15" customHeight="1" x14ac:dyDescent="0.25">
      <c r="B68" s="480" t="s">
        <v>682</v>
      </c>
      <c r="C68" s="578">
        <v>-0.49399999999999999</v>
      </c>
      <c r="D68" s="301"/>
      <c r="E68" s="301"/>
      <c r="G68" s="413"/>
      <c r="R68" s="413"/>
    </row>
    <row r="69" spans="2:29" s="335" customFormat="1" ht="15" customHeight="1" x14ac:dyDescent="0.25">
      <c r="B69" s="480" t="s">
        <v>683</v>
      </c>
      <c r="C69" s="468"/>
      <c r="D69" s="301"/>
      <c r="E69" s="301"/>
      <c r="G69" s="578">
        <v>2.2330000000000001</v>
      </c>
      <c r="H69" s="549"/>
      <c r="I69" s="301"/>
      <c r="J69" s="301"/>
      <c r="K69" s="301"/>
      <c r="L69" s="301"/>
      <c r="M69" s="301"/>
      <c r="N69" s="301"/>
      <c r="O69" s="301"/>
      <c r="P69" s="395"/>
      <c r="Q69" s="301"/>
      <c r="R69" s="579">
        <v>809.7</v>
      </c>
      <c r="S69" s="176">
        <f t="shared" ref="S69:S70" si="19">E69</f>
        <v>0</v>
      </c>
      <c r="T69" s="405"/>
      <c r="U69" s="405"/>
      <c r="V69" s="405"/>
      <c r="W69" s="405"/>
      <c r="X69" s="301"/>
      <c r="Y69" s="301"/>
      <c r="Z69" s="301"/>
      <c r="AA69" s="301"/>
      <c r="AB69" s="301"/>
      <c r="AC69" s="159"/>
    </row>
    <row r="70" spans="2:29" s="335" customFormat="1" ht="15" customHeight="1" x14ac:dyDescent="0.25">
      <c r="B70" s="480" t="s">
        <v>684</v>
      </c>
      <c r="C70" s="578">
        <v>-0.49399999999999999</v>
      </c>
      <c r="D70" s="301"/>
      <c r="E70" s="301"/>
      <c r="G70" s="578">
        <v>2.2330000000000001</v>
      </c>
      <c r="H70" s="549"/>
      <c r="I70" s="301"/>
      <c r="J70" s="301"/>
      <c r="K70" s="301"/>
      <c r="L70" s="301"/>
      <c r="M70" s="301"/>
      <c r="N70" s="301"/>
      <c r="O70" s="301"/>
      <c r="P70" s="395"/>
      <c r="Q70" s="301"/>
      <c r="R70" s="579">
        <v>809.7</v>
      </c>
      <c r="S70" s="177">
        <f t="shared" si="19"/>
        <v>0</v>
      </c>
      <c r="T70" s="405"/>
      <c r="U70" s="405"/>
      <c r="V70" s="405"/>
      <c r="W70" s="405"/>
      <c r="X70" s="301"/>
      <c r="Y70" s="301"/>
      <c r="Z70" s="301"/>
      <c r="AA70" s="301"/>
      <c r="AB70" s="301"/>
      <c r="AC70" s="159"/>
    </row>
    <row r="71" spans="2:29" s="335" customFormat="1" ht="15" customHeight="1" thickBot="1" x14ac:dyDescent="0.3">
      <c r="B71" s="497" t="s">
        <v>436</v>
      </c>
      <c r="C71" s="578">
        <v>-0.49399999999999999</v>
      </c>
      <c r="D71" s="301"/>
      <c r="E71" s="301"/>
      <c r="F71" s="395"/>
      <c r="G71" s="578">
        <v>2.2330000000000001</v>
      </c>
      <c r="H71" s="549"/>
      <c r="I71" s="301"/>
      <c r="J71" s="301"/>
      <c r="K71" s="301"/>
      <c r="L71" s="301"/>
      <c r="M71" s="301"/>
      <c r="N71" s="301"/>
      <c r="O71" s="301"/>
      <c r="P71" s="395"/>
      <c r="Q71" s="301"/>
      <c r="R71" s="579">
        <v>809.7</v>
      </c>
      <c r="S71" s="498">
        <f t="shared" si="18"/>
        <v>0</v>
      </c>
      <c r="T71" s="405"/>
      <c r="U71" s="405"/>
      <c r="V71" s="405"/>
      <c r="W71" s="405"/>
      <c r="X71" s="301"/>
      <c r="Y71" s="301"/>
      <c r="Z71" s="301"/>
      <c r="AA71" s="301"/>
      <c r="AB71" s="301"/>
      <c r="AC71" s="159"/>
    </row>
    <row r="72" spans="2:29" s="2" customFormat="1" ht="15" hidden="1" customHeight="1" x14ac:dyDescent="0.25">
      <c r="B72" s="260" t="str">
        <f>B61&amp;" Total"</f>
        <v>Single Name CDS Total</v>
      </c>
      <c r="C72" s="179"/>
      <c r="D72" s="179"/>
      <c r="E72" s="179"/>
      <c r="F72" s="168"/>
      <c r="G72" s="179"/>
      <c r="H72" s="211"/>
      <c r="I72" s="179"/>
      <c r="J72" s="179"/>
      <c r="K72" s="179"/>
      <c r="L72" s="179"/>
      <c r="M72" s="179"/>
      <c r="N72" s="179"/>
      <c r="O72" s="179"/>
      <c r="P72" s="505"/>
      <c r="Q72" s="179"/>
      <c r="R72" s="179"/>
      <c r="S72" s="211">
        <f t="shared" si="18"/>
        <v>0</v>
      </c>
      <c r="T72" s="179">
        <f t="shared" ref="T72" si="20">SUM(T62:T71)</f>
        <v>0</v>
      </c>
      <c r="U72" s="179">
        <f t="shared" ref="U72:AB72" si="21">SUM(U62:U71)</f>
        <v>0</v>
      </c>
      <c r="V72" s="179">
        <f t="shared" si="21"/>
        <v>0</v>
      </c>
      <c r="W72" s="179">
        <f t="shared" si="21"/>
        <v>0</v>
      </c>
      <c r="X72" s="179">
        <f t="shared" si="21"/>
        <v>0</v>
      </c>
      <c r="Y72" s="179">
        <f t="shared" si="21"/>
        <v>0</v>
      </c>
      <c r="Z72" s="179">
        <f t="shared" ref="Z72:AA72" si="22">SUM(Z62:Z71)</f>
        <v>0</v>
      </c>
      <c r="AA72" s="179">
        <f t="shared" si="22"/>
        <v>0</v>
      </c>
      <c r="AB72" s="179">
        <f t="shared" si="21"/>
        <v>0</v>
      </c>
    </row>
    <row r="73" spans="2:29" ht="15" hidden="1" customHeight="1" x14ac:dyDescent="0.25">
      <c r="B73" s="136" t="s">
        <v>467</v>
      </c>
      <c r="C73" s="175"/>
      <c r="D73" s="175"/>
      <c r="E73" s="175"/>
      <c r="F73" s="118"/>
      <c r="G73" s="310"/>
      <c r="H73" s="176"/>
      <c r="I73" s="175"/>
      <c r="J73" s="175"/>
      <c r="K73" s="175"/>
      <c r="L73" s="310"/>
      <c r="M73" s="310"/>
      <c r="N73" s="175"/>
      <c r="O73" s="175"/>
      <c r="Q73" s="310"/>
      <c r="R73" s="310"/>
      <c r="S73" s="176">
        <f t="shared" si="18"/>
        <v>0</v>
      </c>
      <c r="T73" s="206"/>
      <c r="U73" s="206"/>
      <c r="V73" s="206"/>
      <c r="W73" s="206"/>
      <c r="X73" s="175"/>
      <c r="Y73" s="175"/>
      <c r="Z73" s="310"/>
      <c r="AA73" s="310"/>
      <c r="AB73" s="175"/>
    </row>
    <row r="74" spans="2:29" ht="15" hidden="1" customHeight="1" x14ac:dyDescent="0.25">
      <c r="B74" s="136" t="s">
        <v>198</v>
      </c>
      <c r="C74" s="175"/>
      <c r="D74" s="175"/>
      <c r="E74" s="175"/>
      <c r="F74" s="118"/>
      <c r="G74" s="310"/>
      <c r="H74" s="177"/>
      <c r="I74" s="175"/>
      <c r="J74" s="175"/>
      <c r="K74" s="175"/>
      <c r="L74" s="310"/>
      <c r="M74" s="310"/>
      <c r="N74" s="175"/>
      <c r="O74" s="175"/>
      <c r="Q74" s="310"/>
      <c r="R74" s="310"/>
      <c r="S74" s="177">
        <f t="shared" si="18"/>
        <v>0</v>
      </c>
      <c r="T74" s="206"/>
      <c r="U74" s="206"/>
      <c r="V74" s="206"/>
      <c r="W74" s="206"/>
      <c r="X74" s="175"/>
      <c r="Y74" s="175"/>
      <c r="Z74" s="310"/>
      <c r="AA74" s="310"/>
      <c r="AB74" s="175"/>
    </row>
    <row r="75" spans="2:29" ht="15" hidden="1" customHeight="1" x14ac:dyDescent="0.25">
      <c r="B75" s="136" t="s">
        <v>199</v>
      </c>
      <c r="C75" s="175"/>
      <c r="D75" s="175"/>
      <c r="E75" s="175"/>
      <c r="F75" s="118"/>
      <c r="G75" s="310"/>
      <c r="H75" s="177"/>
      <c r="I75" s="175"/>
      <c r="J75" s="175"/>
      <c r="K75" s="175"/>
      <c r="L75" s="310"/>
      <c r="M75" s="310"/>
      <c r="N75" s="175"/>
      <c r="O75" s="175"/>
      <c r="Q75" s="310"/>
      <c r="R75" s="310"/>
      <c r="S75" s="177">
        <f t="shared" si="18"/>
        <v>0</v>
      </c>
      <c r="T75" s="206"/>
      <c r="U75" s="206"/>
      <c r="V75" s="206"/>
      <c r="W75" s="206"/>
      <c r="X75" s="175"/>
      <c r="Y75" s="175"/>
      <c r="Z75" s="310"/>
      <c r="AA75" s="310"/>
      <c r="AB75" s="175"/>
    </row>
    <row r="76" spans="2:29" ht="15" hidden="1" customHeight="1" x14ac:dyDescent="0.25">
      <c r="B76" s="136" t="s">
        <v>200</v>
      </c>
      <c r="C76" s="175"/>
      <c r="D76" s="175"/>
      <c r="E76" s="175"/>
      <c r="F76" s="118"/>
      <c r="G76" s="310"/>
      <c r="H76" s="177"/>
      <c r="I76" s="175"/>
      <c r="J76" s="175"/>
      <c r="K76" s="175"/>
      <c r="L76" s="310"/>
      <c r="M76" s="310"/>
      <c r="N76" s="175"/>
      <c r="O76" s="175"/>
      <c r="Q76" s="310"/>
      <c r="R76" s="310"/>
      <c r="S76" s="177">
        <f t="shared" si="18"/>
        <v>0</v>
      </c>
      <c r="T76" s="206"/>
      <c r="U76" s="206"/>
      <c r="V76" s="206"/>
      <c r="W76" s="206"/>
      <c r="X76" s="175"/>
      <c r="Y76" s="175"/>
      <c r="Z76" s="310"/>
      <c r="AA76" s="310"/>
      <c r="AB76" s="175"/>
    </row>
    <row r="77" spans="2:29" ht="15" hidden="1" customHeight="1" x14ac:dyDescent="0.25">
      <c r="B77" s="136" t="s">
        <v>464</v>
      </c>
      <c r="C77" s="175"/>
      <c r="D77" s="175"/>
      <c r="E77" s="175"/>
      <c r="F77" s="118"/>
      <c r="G77" s="310"/>
      <c r="H77" s="177"/>
      <c r="I77" s="175"/>
      <c r="J77" s="175"/>
      <c r="K77" s="175"/>
      <c r="L77" s="310"/>
      <c r="M77" s="310"/>
      <c r="N77" s="175"/>
      <c r="O77" s="175"/>
      <c r="Q77" s="310"/>
      <c r="R77" s="310"/>
      <c r="S77" s="177">
        <f t="shared" si="18"/>
        <v>0</v>
      </c>
      <c r="T77" s="206"/>
      <c r="U77" s="206"/>
      <c r="V77" s="206"/>
      <c r="W77" s="206"/>
      <c r="X77" s="175"/>
      <c r="Y77" s="175"/>
      <c r="Z77" s="310"/>
      <c r="AA77" s="310"/>
      <c r="AB77" s="175"/>
    </row>
    <row r="78" spans="2:29" ht="15" hidden="1" customHeight="1" x14ac:dyDescent="0.25">
      <c r="B78" s="136" t="s">
        <v>468</v>
      </c>
      <c r="C78" s="175"/>
      <c r="D78" s="175"/>
      <c r="E78" s="175"/>
      <c r="F78" s="118"/>
      <c r="G78" s="310"/>
      <c r="H78" s="177"/>
      <c r="I78" s="175"/>
      <c r="J78" s="175"/>
      <c r="K78" s="175"/>
      <c r="L78" s="310"/>
      <c r="M78" s="310"/>
      <c r="N78" s="175"/>
      <c r="O78" s="175"/>
      <c r="Q78" s="310"/>
      <c r="R78" s="310"/>
      <c r="S78" s="177">
        <f t="shared" si="18"/>
        <v>0</v>
      </c>
      <c r="T78" s="206"/>
      <c r="U78" s="206"/>
      <c r="V78" s="206"/>
      <c r="W78" s="206"/>
      <c r="X78" s="175"/>
      <c r="Y78" s="175"/>
      <c r="Z78" s="310"/>
      <c r="AA78" s="310"/>
      <c r="AB78" s="175"/>
    </row>
    <row r="79" spans="2:29" ht="15" hidden="1" customHeight="1" x14ac:dyDescent="0.25">
      <c r="B79" s="136" t="s">
        <v>449</v>
      </c>
      <c r="C79" s="175"/>
      <c r="D79" s="175"/>
      <c r="E79" s="175"/>
      <c r="F79" s="118"/>
      <c r="G79" s="310"/>
      <c r="H79" s="177"/>
      <c r="I79" s="175"/>
      <c r="J79" s="175"/>
      <c r="K79" s="175"/>
      <c r="L79" s="310"/>
      <c r="M79" s="310"/>
      <c r="N79" s="175"/>
      <c r="O79" s="175"/>
      <c r="Q79" s="310"/>
      <c r="R79" s="310"/>
      <c r="S79" s="177">
        <f>E79</f>
        <v>0</v>
      </c>
      <c r="T79" s="206"/>
      <c r="U79" s="206"/>
      <c r="V79" s="206"/>
      <c r="W79" s="206"/>
      <c r="X79" s="175"/>
      <c r="Y79" s="175"/>
      <c r="Z79" s="310"/>
      <c r="AA79" s="310"/>
      <c r="AB79" s="175"/>
    </row>
    <row r="80" spans="2:29" ht="15" hidden="1" customHeight="1" x14ac:dyDescent="0.25">
      <c r="B80" s="136" t="s">
        <v>450</v>
      </c>
      <c r="C80" s="175"/>
      <c r="D80" s="175"/>
      <c r="E80" s="175"/>
      <c r="F80" s="118"/>
      <c r="G80" s="310"/>
      <c r="H80" s="177"/>
      <c r="I80" s="175"/>
      <c r="J80" s="175"/>
      <c r="K80" s="175"/>
      <c r="L80" s="310"/>
      <c r="M80" s="310"/>
      <c r="N80" s="175"/>
      <c r="O80" s="175"/>
      <c r="Q80" s="310"/>
      <c r="R80" s="310"/>
      <c r="S80" s="177">
        <f t="shared" si="18"/>
        <v>0</v>
      </c>
      <c r="T80" s="206"/>
      <c r="U80" s="206"/>
      <c r="V80" s="206"/>
      <c r="W80" s="206"/>
      <c r="X80" s="175"/>
      <c r="Y80" s="175"/>
      <c r="Z80" s="310"/>
      <c r="AA80" s="310"/>
      <c r="AB80" s="175"/>
    </row>
    <row r="81" spans="2:29" ht="15" hidden="1" customHeight="1" x14ac:dyDescent="0.25">
      <c r="B81" s="136" t="s">
        <v>451</v>
      </c>
      <c r="C81" s="175"/>
      <c r="D81" s="175"/>
      <c r="E81" s="175"/>
      <c r="F81" s="118"/>
      <c r="G81" s="310"/>
      <c r="H81" s="177"/>
      <c r="I81" s="175"/>
      <c r="J81" s="175"/>
      <c r="K81" s="175"/>
      <c r="L81" s="310"/>
      <c r="M81" s="310"/>
      <c r="N81" s="175"/>
      <c r="O81" s="175"/>
      <c r="Q81" s="310"/>
      <c r="R81" s="310"/>
      <c r="S81" s="177">
        <f t="shared" si="18"/>
        <v>0</v>
      </c>
      <c r="T81" s="206"/>
      <c r="U81" s="206"/>
      <c r="V81" s="206"/>
      <c r="W81" s="206"/>
      <c r="X81" s="175"/>
      <c r="Y81" s="175"/>
      <c r="Z81" s="310"/>
      <c r="AA81" s="310"/>
      <c r="AB81" s="175"/>
    </row>
    <row r="82" spans="2:29" ht="15" hidden="1" customHeight="1" x14ac:dyDescent="0.25">
      <c r="B82" s="136" t="s">
        <v>452</v>
      </c>
      <c r="C82" s="175"/>
      <c r="D82" s="175"/>
      <c r="E82" s="175"/>
      <c r="F82" s="118"/>
      <c r="G82" s="310"/>
      <c r="H82" s="177"/>
      <c r="I82" s="175"/>
      <c r="J82" s="175"/>
      <c r="K82" s="175"/>
      <c r="L82" s="310"/>
      <c r="M82" s="310"/>
      <c r="N82" s="175"/>
      <c r="O82" s="175"/>
      <c r="Q82" s="310"/>
      <c r="R82" s="310"/>
      <c r="S82" s="177">
        <f t="shared" si="18"/>
        <v>0</v>
      </c>
      <c r="T82" s="206"/>
      <c r="U82" s="206"/>
      <c r="V82" s="206"/>
      <c r="W82" s="206"/>
      <c r="X82" s="175"/>
      <c r="Y82" s="175"/>
      <c r="Z82" s="310"/>
      <c r="AA82" s="310"/>
      <c r="AB82" s="175"/>
    </row>
    <row r="83" spans="2:29" ht="15" hidden="1" customHeight="1" x14ac:dyDescent="0.25">
      <c r="B83" s="136" t="s">
        <v>469</v>
      </c>
      <c r="C83" s="175"/>
      <c r="D83" s="175"/>
      <c r="E83" s="175"/>
      <c r="F83" s="118"/>
      <c r="G83" s="310"/>
      <c r="H83" s="177"/>
      <c r="I83" s="175"/>
      <c r="J83" s="175"/>
      <c r="K83" s="175"/>
      <c r="L83" s="310"/>
      <c r="M83" s="310"/>
      <c r="N83" s="175"/>
      <c r="O83" s="175"/>
      <c r="Q83" s="310"/>
      <c r="R83" s="310"/>
      <c r="S83" s="177">
        <f t="shared" si="18"/>
        <v>0</v>
      </c>
      <c r="T83" s="206"/>
      <c r="U83" s="206"/>
      <c r="V83" s="206"/>
      <c r="W83" s="206"/>
      <c r="X83" s="175"/>
      <c r="Y83" s="175"/>
      <c r="Z83" s="310"/>
      <c r="AA83" s="310"/>
      <c r="AB83" s="175"/>
    </row>
    <row r="84" spans="2:29" ht="15" hidden="1" customHeight="1" x14ac:dyDescent="0.25">
      <c r="B84" s="136" t="s">
        <v>465</v>
      </c>
      <c r="C84" s="175"/>
      <c r="D84" s="175"/>
      <c r="E84" s="175"/>
      <c r="F84" s="118"/>
      <c r="G84" s="310"/>
      <c r="H84" s="177"/>
      <c r="I84" s="175"/>
      <c r="J84" s="175"/>
      <c r="K84" s="175"/>
      <c r="L84" s="310"/>
      <c r="M84" s="310"/>
      <c r="N84" s="175"/>
      <c r="O84" s="175"/>
      <c r="Q84" s="310"/>
      <c r="R84" s="310"/>
      <c r="S84" s="177">
        <f t="shared" si="18"/>
        <v>0</v>
      </c>
      <c r="T84" s="206"/>
      <c r="U84" s="206"/>
      <c r="V84" s="206"/>
      <c r="W84" s="206"/>
      <c r="X84" s="175"/>
      <c r="Y84" s="175"/>
      <c r="Z84" s="310"/>
      <c r="AA84" s="310"/>
      <c r="AB84" s="175"/>
    </row>
    <row r="85" spans="2:29" ht="15" hidden="1" customHeight="1" x14ac:dyDescent="0.25">
      <c r="B85" s="136" t="s">
        <v>466</v>
      </c>
      <c r="C85" s="175"/>
      <c r="D85" s="175"/>
      <c r="E85" s="175"/>
      <c r="F85" s="118"/>
      <c r="G85" s="210"/>
      <c r="H85" s="178"/>
      <c r="I85" s="210"/>
      <c r="J85" s="210"/>
      <c r="K85" s="210"/>
      <c r="L85" s="210"/>
      <c r="M85" s="210"/>
      <c r="N85" s="210"/>
      <c r="O85" s="210"/>
      <c r="Q85" s="310"/>
      <c r="R85" s="210"/>
      <c r="S85" s="178">
        <f t="shared" si="18"/>
        <v>0</v>
      </c>
      <c r="T85" s="206"/>
      <c r="U85" s="206"/>
      <c r="V85" s="206"/>
      <c r="W85" s="206"/>
      <c r="X85" s="175"/>
      <c r="Y85" s="175"/>
      <c r="Z85" s="310"/>
      <c r="AA85" s="310"/>
      <c r="AB85" s="175"/>
    </row>
    <row r="86" spans="2:29" s="2" customFormat="1" ht="15.75" hidden="1" customHeight="1" thickBot="1" x14ac:dyDescent="0.3">
      <c r="B86" s="262" t="str">
        <f>B61&amp;" Total"</f>
        <v>Single Name CDS Total</v>
      </c>
      <c r="C86" s="179"/>
      <c r="D86" s="179"/>
      <c r="E86" s="179"/>
      <c r="G86" s="179"/>
      <c r="H86" s="212"/>
      <c r="I86" s="179"/>
      <c r="J86" s="179"/>
      <c r="K86" s="179"/>
      <c r="L86" s="179"/>
      <c r="M86" s="179"/>
      <c r="N86" s="179"/>
      <c r="O86" s="179"/>
      <c r="P86" s="319"/>
      <c r="Q86" s="179"/>
      <c r="R86" s="179"/>
      <c r="S86" s="212">
        <f t="shared" ref="S86:AB86" si="23">SUM(S73:S85)</f>
        <v>0</v>
      </c>
      <c r="T86" s="179">
        <f t="shared" ref="T86:U86" si="24">SUM(T73:T85)</f>
        <v>0</v>
      </c>
      <c r="U86" s="179">
        <f t="shared" si="24"/>
        <v>0</v>
      </c>
      <c r="V86" s="179">
        <f t="shared" ref="V86" si="25">SUM(V73:V85)</f>
        <v>0</v>
      </c>
      <c r="W86" s="179">
        <f t="shared" si="23"/>
        <v>0</v>
      </c>
      <c r="X86" s="179">
        <f t="shared" si="23"/>
        <v>0</v>
      </c>
      <c r="Y86" s="179">
        <f t="shared" si="23"/>
        <v>0</v>
      </c>
      <c r="Z86" s="179">
        <f t="shared" ref="Z86:AA86" si="26">SUM(Z73:Z85)</f>
        <v>0</v>
      </c>
      <c r="AA86" s="179">
        <f t="shared" si="26"/>
        <v>0</v>
      </c>
      <c r="AB86" s="179">
        <f t="shared" si="23"/>
        <v>0</v>
      </c>
    </row>
    <row r="87" spans="2:29" ht="15" customHeight="1" x14ac:dyDescent="0.25">
      <c r="B87" s="76"/>
    </row>
    <row r="88" spans="2:29" ht="15.75" customHeight="1" thickBot="1" x14ac:dyDescent="0.3">
      <c r="B88" s="1" t="s">
        <v>442</v>
      </c>
    </row>
    <row r="89" spans="2:29" ht="15" customHeight="1" x14ac:dyDescent="0.25">
      <c r="B89" s="479" t="s">
        <v>429</v>
      </c>
      <c r="C89" s="578">
        <v>-0.22600000000000001</v>
      </c>
      <c r="D89" s="175"/>
      <c r="E89" s="175"/>
      <c r="G89" s="468"/>
      <c r="H89" s="176"/>
      <c r="I89" s="175"/>
      <c r="J89" s="175"/>
      <c r="K89" s="175"/>
      <c r="L89" s="310"/>
      <c r="M89" s="310"/>
      <c r="N89" s="175"/>
      <c r="O89" s="175"/>
      <c r="Q89" s="310"/>
      <c r="R89" s="468"/>
      <c r="S89" s="176">
        <f t="shared" ref="S89:S112" si="27">E89</f>
        <v>0</v>
      </c>
      <c r="T89" s="206"/>
      <c r="U89" s="206"/>
      <c r="V89" s="206"/>
      <c r="W89" s="206"/>
      <c r="X89" s="175"/>
      <c r="Y89" s="175"/>
      <c r="Z89" s="310"/>
      <c r="AA89" s="310"/>
      <c r="AB89" s="175"/>
    </row>
    <row r="90" spans="2:29" ht="15" customHeight="1" x14ac:dyDescent="0.25">
      <c r="B90" s="480" t="s">
        <v>430</v>
      </c>
      <c r="C90" s="578">
        <v>-0.22600000000000001</v>
      </c>
      <c r="D90" s="175"/>
      <c r="E90" s="175"/>
      <c r="F90" s="118"/>
      <c r="G90" s="468"/>
      <c r="H90" s="177"/>
      <c r="I90" s="175"/>
      <c r="J90" s="175"/>
      <c r="K90" s="175"/>
      <c r="L90" s="310"/>
      <c r="M90" s="310"/>
      <c r="N90" s="175"/>
      <c r="O90" s="175"/>
      <c r="Q90" s="310"/>
      <c r="R90" s="468"/>
      <c r="S90" s="177">
        <f t="shared" si="27"/>
        <v>0</v>
      </c>
      <c r="T90" s="206"/>
      <c r="U90" s="206"/>
      <c r="V90" s="206"/>
      <c r="W90" s="206"/>
      <c r="X90" s="175"/>
      <c r="Y90" s="175"/>
      <c r="Z90" s="310"/>
      <c r="AA90" s="310"/>
      <c r="AB90" s="175"/>
    </row>
    <row r="91" spans="2:29" ht="15" customHeight="1" x14ac:dyDescent="0.25">
      <c r="B91" s="480" t="s">
        <v>431</v>
      </c>
      <c r="C91" s="578">
        <v>-0.22600000000000001</v>
      </c>
      <c r="D91" s="175"/>
      <c r="E91" s="175"/>
      <c r="F91" s="118"/>
      <c r="G91" s="468"/>
      <c r="H91" s="177"/>
      <c r="I91" s="175"/>
      <c r="J91" s="175"/>
      <c r="K91" s="175"/>
      <c r="L91" s="310"/>
      <c r="M91" s="310"/>
      <c r="N91" s="175"/>
      <c r="O91" s="175"/>
      <c r="P91" s="395"/>
      <c r="Q91" s="310"/>
      <c r="R91" s="468"/>
      <c r="S91" s="177">
        <f t="shared" si="27"/>
        <v>0</v>
      </c>
      <c r="T91" s="206"/>
      <c r="U91" s="206"/>
      <c r="V91" s="206"/>
      <c r="W91" s="206"/>
      <c r="X91" s="175"/>
      <c r="Y91" s="175"/>
      <c r="Z91" s="310"/>
      <c r="AA91" s="310"/>
      <c r="AB91" s="175"/>
    </row>
    <row r="92" spans="2:29" ht="15" customHeight="1" x14ac:dyDescent="0.25">
      <c r="B92" s="480" t="s">
        <v>432</v>
      </c>
      <c r="C92" s="578">
        <v>-0.22600000000000001</v>
      </c>
      <c r="D92" s="175"/>
      <c r="E92" s="175"/>
      <c r="G92" s="468"/>
      <c r="H92" s="177"/>
      <c r="I92" s="175"/>
      <c r="J92" s="175"/>
      <c r="K92" s="175"/>
      <c r="L92" s="310"/>
      <c r="M92" s="310"/>
      <c r="N92" s="175"/>
      <c r="O92" s="175"/>
      <c r="Q92" s="310"/>
      <c r="R92" s="468"/>
      <c r="S92" s="177">
        <f t="shared" si="27"/>
        <v>0</v>
      </c>
      <c r="T92" s="206"/>
      <c r="U92" s="206"/>
      <c r="V92" s="206"/>
      <c r="W92" s="206"/>
      <c r="X92" s="175"/>
      <c r="Y92" s="175"/>
      <c r="Z92" s="310"/>
      <c r="AA92" s="310"/>
      <c r="AB92" s="175"/>
    </row>
    <row r="93" spans="2:29" ht="15" customHeight="1" x14ac:dyDescent="0.25">
      <c r="B93" s="480" t="s">
        <v>433</v>
      </c>
      <c r="C93" s="578">
        <v>-0.26900000000000002</v>
      </c>
      <c r="D93" s="175"/>
      <c r="E93" s="175"/>
      <c r="F93" s="118"/>
      <c r="G93" s="468"/>
      <c r="H93" s="177"/>
      <c r="I93" s="175"/>
      <c r="J93" s="175"/>
      <c r="K93" s="175"/>
      <c r="L93" s="310"/>
      <c r="M93" s="310"/>
      <c r="N93" s="175"/>
      <c r="O93" s="175"/>
      <c r="Q93" s="310"/>
      <c r="R93" s="468"/>
      <c r="S93" s="177">
        <f t="shared" si="27"/>
        <v>0</v>
      </c>
      <c r="T93" s="206"/>
      <c r="U93" s="206"/>
      <c r="V93" s="206"/>
      <c r="W93" s="206"/>
      <c r="X93" s="175"/>
      <c r="Y93" s="175"/>
      <c r="Z93" s="310"/>
      <c r="AA93" s="310"/>
      <c r="AB93" s="175"/>
    </row>
    <row r="94" spans="2:29" s="333" customFormat="1" ht="15" customHeight="1" x14ac:dyDescent="0.25">
      <c r="B94" s="480" t="s">
        <v>434</v>
      </c>
      <c r="C94" s="578">
        <v>-0.30499999999999999</v>
      </c>
      <c r="D94" s="310"/>
      <c r="E94" s="310"/>
      <c r="F94" s="118"/>
      <c r="G94" s="468"/>
      <c r="H94" s="217"/>
      <c r="I94" s="310"/>
      <c r="J94" s="310"/>
      <c r="K94" s="310"/>
      <c r="L94" s="310"/>
      <c r="M94" s="310"/>
      <c r="N94" s="310"/>
      <c r="O94" s="310"/>
      <c r="P94" s="395"/>
      <c r="Q94" s="310"/>
      <c r="R94" s="468"/>
      <c r="S94" s="217">
        <f t="shared" si="27"/>
        <v>0</v>
      </c>
      <c r="T94" s="206"/>
      <c r="U94" s="206"/>
      <c r="V94" s="206"/>
      <c r="W94" s="206"/>
      <c r="X94" s="310"/>
      <c r="Y94" s="310"/>
      <c r="Z94" s="310"/>
      <c r="AA94" s="310"/>
      <c r="AB94" s="310"/>
      <c r="AC94" s="6"/>
    </row>
    <row r="95" spans="2:29" s="335" customFormat="1" ht="15" customHeight="1" x14ac:dyDescent="0.25">
      <c r="B95" s="480" t="s">
        <v>682</v>
      </c>
      <c r="C95" s="578">
        <v>-0.39800000000000002</v>
      </c>
      <c r="D95" s="301"/>
      <c r="E95" s="301"/>
      <c r="G95" s="413"/>
      <c r="R95" s="413"/>
    </row>
    <row r="96" spans="2:29" s="335" customFormat="1" ht="15" customHeight="1" x14ac:dyDescent="0.25">
      <c r="B96" s="480" t="s">
        <v>683</v>
      </c>
      <c r="C96" s="578">
        <v>-0.39800000000000002</v>
      </c>
      <c r="D96" s="301"/>
      <c r="E96" s="301"/>
      <c r="G96" s="468"/>
      <c r="H96" s="176"/>
      <c r="I96" s="301"/>
      <c r="J96" s="301"/>
      <c r="K96" s="301"/>
      <c r="L96" s="301"/>
      <c r="M96" s="301"/>
      <c r="N96" s="301"/>
      <c r="O96" s="301"/>
      <c r="Q96" s="301"/>
      <c r="R96" s="468"/>
      <c r="S96" s="176">
        <f t="shared" ref="S96:S97" si="28">E96</f>
        <v>0</v>
      </c>
      <c r="T96" s="405"/>
      <c r="U96" s="405"/>
      <c r="V96" s="405"/>
      <c r="W96" s="405"/>
      <c r="X96" s="301"/>
      <c r="Y96" s="301"/>
      <c r="Z96" s="301"/>
      <c r="AA96" s="301"/>
      <c r="AB96" s="301"/>
      <c r="AC96" s="159"/>
    </row>
    <row r="97" spans="2:29" s="335" customFormat="1" ht="15" customHeight="1" x14ac:dyDescent="0.25">
      <c r="B97" s="480" t="s">
        <v>684</v>
      </c>
      <c r="C97" s="578">
        <v>-0.39800000000000002</v>
      </c>
      <c r="D97" s="301"/>
      <c r="E97" s="301"/>
      <c r="G97" s="468"/>
      <c r="H97" s="177"/>
      <c r="I97" s="301"/>
      <c r="J97" s="301"/>
      <c r="K97" s="301"/>
      <c r="L97" s="301"/>
      <c r="M97" s="301"/>
      <c r="N97" s="301"/>
      <c r="O97" s="301"/>
      <c r="Q97" s="301"/>
      <c r="R97" s="468"/>
      <c r="S97" s="177">
        <f t="shared" si="28"/>
        <v>0</v>
      </c>
      <c r="T97" s="405"/>
      <c r="U97" s="405"/>
      <c r="V97" s="405"/>
      <c r="W97" s="405"/>
      <c r="X97" s="301"/>
      <c r="Y97" s="301"/>
      <c r="Z97" s="301"/>
      <c r="AA97" s="301"/>
      <c r="AB97" s="301"/>
      <c r="AC97" s="159"/>
    </row>
    <row r="98" spans="2:29" ht="15" customHeight="1" thickBot="1" x14ac:dyDescent="0.3">
      <c r="B98" s="481" t="s">
        <v>436</v>
      </c>
      <c r="C98" s="578">
        <v>-0.312</v>
      </c>
      <c r="D98" s="175"/>
      <c r="E98" s="175"/>
      <c r="F98" s="118"/>
      <c r="G98" s="468"/>
      <c r="H98" s="178"/>
      <c r="I98" s="175"/>
      <c r="J98" s="175"/>
      <c r="K98" s="175"/>
      <c r="L98" s="310"/>
      <c r="M98" s="310"/>
      <c r="N98" s="175"/>
      <c r="O98" s="175"/>
      <c r="Q98" s="310"/>
      <c r="R98" s="468"/>
      <c r="S98" s="178">
        <f t="shared" si="27"/>
        <v>0</v>
      </c>
      <c r="T98" s="206"/>
      <c r="U98" s="206"/>
      <c r="V98" s="206"/>
      <c r="W98" s="206"/>
      <c r="X98" s="175"/>
      <c r="Y98" s="175"/>
      <c r="Z98" s="310"/>
      <c r="AA98" s="310"/>
      <c r="AB98" s="175"/>
    </row>
    <row r="99" spans="2:29" s="2" customFormat="1" ht="15" hidden="1" customHeight="1" x14ac:dyDescent="0.25">
      <c r="B99" s="260" t="str">
        <f>B88&amp;" Total"</f>
        <v>Loan CDS Total</v>
      </c>
      <c r="C99" s="179"/>
      <c r="D99" s="179"/>
      <c r="E99" s="179"/>
      <c r="F99" s="168"/>
      <c r="G99" s="179"/>
      <c r="H99" s="211"/>
      <c r="I99" s="179"/>
      <c r="J99" s="179"/>
      <c r="K99" s="179"/>
      <c r="L99" s="179"/>
      <c r="M99" s="179"/>
      <c r="N99" s="179"/>
      <c r="O99" s="179"/>
      <c r="P99" s="505"/>
      <c r="Q99" s="179"/>
      <c r="R99" s="179"/>
      <c r="S99" s="211">
        <f t="shared" si="27"/>
        <v>0</v>
      </c>
      <c r="T99" s="179">
        <f t="shared" ref="T99" si="29">SUM(T89:T98)</f>
        <v>0</v>
      </c>
      <c r="U99" s="179">
        <f t="shared" ref="U99:AB99" si="30">SUM(U89:U98)</f>
        <v>0</v>
      </c>
      <c r="V99" s="179">
        <f t="shared" si="30"/>
        <v>0</v>
      </c>
      <c r="W99" s="179">
        <f t="shared" si="30"/>
        <v>0</v>
      </c>
      <c r="X99" s="179">
        <f t="shared" si="30"/>
        <v>0</v>
      </c>
      <c r="Y99" s="179">
        <f t="shared" si="30"/>
        <v>0</v>
      </c>
      <c r="Z99" s="179">
        <f t="shared" ref="Z99:AA99" si="31">SUM(Z89:Z98)</f>
        <v>0</v>
      </c>
      <c r="AA99" s="179">
        <f t="shared" si="31"/>
        <v>0</v>
      </c>
      <c r="AB99" s="179">
        <f t="shared" si="30"/>
        <v>0</v>
      </c>
    </row>
    <row r="100" spans="2:29" ht="15" hidden="1" customHeight="1" x14ac:dyDescent="0.25">
      <c r="B100" s="136" t="s">
        <v>467</v>
      </c>
      <c r="C100" s="175"/>
      <c r="D100" s="175"/>
      <c r="E100" s="175"/>
      <c r="F100" s="118"/>
      <c r="G100" s="310"/>
      <c r="H100" s="176"/>
      <c r="I100" s="175"/>
      <c r="J100" s="175"/>
      <c r="K100" s="175"/>
      <c r="L100" s="310"/>
      <c r="M100" s="310"/>
      <c r="N100" s="175"/>
      <c r="O100" s="175"/>
      <c r="Q100" s="310"/>
      <c r="R100" s="310"/>
      <c r="S100" s="176">
        <f t="shared" si="27"/>
        <v>0</v>
      </c>
      <c r="T100" s="206"/>
      <c r="U100" s="206"/>
      <c r="V100" s="206"/>
      <c r="W100" s="206"/>
      <c r="X100" s="175"/>
      <c r="Y100" s="175"/>
      <c r="Z100" s="310"/>
      <c r="AA100" s="310"/>
      <c r="AB100" s="175"/>
    </row>
    <row r="101" spans="2:29" ht="15" hidden="1" customHeight="1" x14ac:dyDescent="0.25">
      <c r="B101" s="136" t="s">
        <v>198</v>
      </c>
      <c r="C101" s="175"/>
      <c r="D101" s="175"/>
      <c r="E101" s="175"/>
      <c r="F101" s="118"/>
      <c r="G101" s="310"/>
      <c r="H101" s="177"/>
      <c r="I101" s="175"/>
      <c r="J101" s="175"/>
      <c r="K101" s="175"/>
      <c r="L101" s="310"/>
      <c r="M101" s="310"/>
      <c r="N101" s="175"/>
      <c r="O101" s="175"/>
      <c r="Q101" s="310"/>
      <c r="R101" s="310"/>
      <c r="S101" s="177">
        <f t="shared" si="27"/>
        <v>0</v>
      </c>
      <c r="T101" s="206"/>
      <c r="U101" s="206"/>
      <c r="V101" s="206"/>
      <c r="W101" s="206"/>
      <c r="X101" s="175"/>
      <c r="Y101" s="175"/>
      <c r="Z101" s="310"/>
      <c r="AA101" s="310"/>
      <c r="AB101" s="175"/>
    </row>
    <row r="102" spans="2:29" ht="15" hidden="1" customHeight="1" x14ac:dyDescent="0.25">
      <c r="B102" s="136" t="s">
        <v>199</v>
      </c>
      <c r="C102" s="175"/>
      <c r="D102" s="175"/>
      <c r="E102" s="175"/>
      <c r="F102" s="118"/>
      <c r="G102" s="310"/>
      <c r="H102" s="177"/>
      <c r="I102" s="175"/>
      <c r="J102" s="175"/>
      <c r="K102" s="175"/>
      <c r="L102" s="310"/>
      <c r="M102" s="310"/>
      <c r="N102" s="175"/>
      <c r="O102" s="175"/>
      <c r="Q102" s="310"/>
      <c r="R102" s="310"/>
      <c r="S102" s="177">
        <f t="shared" si="27"/>
        <v>0</v>
      </c>
      <c r="T102" s="206"/>
      <c r="U102" s="206"/>
      <c r="V102" s="206"/>
      <c r="W102" s="206"/>
      <c r="X102" s="175"/>
      <c r="Y102" s="175"/>
      <c r="Z102" s="310"/>
      <c r="AA102" s="310"/>
      <c r="AB102" s="175"/>
    </row>
    <row r="103" spans="2:29" ht="15" hidden="1" customHeight="1" x14ac:dyDescent="0.25">
      <c r="B103" s="136" t="s">
        <v>200</v>
      </c>
      <c r="C103" s="175"/>
      <c r="D103" s="175"/>
      <c r="E103" s="175"/>
      <c r="F103" s="118"/>
      <c r="G103" s="310"/>
      <c r="H103" s="177"/>
      <c r="I103" s="175"/>
      <c r="J103" s="175"/>
      <c r="K103" s="175"/>
      <c r="L103" s="310"/>
      <c r="M103" s="310"/>
      <c r="N103" s="175"/>
      <c r="O103" s="175"/>
      <c r="Q103" s="310"/>
      <c r="R103" s="310"/>
      <c r="S103" s="177">
        <f t="shared" si="27"/>
        <v>0</v>
      </c>
      <c r="T103" s="206"/>
      <c r="U103" s="206"/>
      <c r="V103" s="206"/>
      <c r="W103" s="206"/>
      <c r="X103" s="175"/>
      <c r="Y103" s="175"/>
      <c r="Z103" s="310"/>
      <c r="AA103" s="310"/>
      <c r="AB103" s="175"/>
    </row>
    <row r="104" spans="2:29" ht="15" hidden="1" customHeight="1" x14ac:dyDescent="0.25">
      <c r="B104" s="136" t="s">
        <v>464</v>
      </c>
      <c r="C104" s="175"/>
      <c r="D104" s="175"/>
      <c r="E104" s="175"/>
      <c r="F104" s="118"/>
      <c r="G104" s="310"/>
      <c r="H104" s="177"/>
      <c r="I104" s="175"/>
      <c r="J104" s="175"/>
      <c r="K104" s="175"/>
      <c r="L104" s="310"/>
      <c r="M104" s="310"/>
      <c r="N104" s="175"/>
      <c r="O104" s="175"/>
      <c r="Q104" s="310"/>
      <c r="R104" s="310"/>
      <c r="S104" s="177">
        <f t="shared" si="27"/>
        <v>0</v>
      </c>
      <c r="T104" s="206"/>
      <c r="U104" s="206"/>
      <c r="V104" s="206"/>
      <c r="W104" s="206"/>
      <c r="X104" s="175"/>
      <c r="Y104" s="175"/>
      <c r="Z104" s="310"/>
      <c r="AA104" s="310"/>
      <c r="AB104" s="175"/>
    </row>
    <row r="105" spans="2:29" ht="15" hidden="1" customHeight="1" x14ac:dyDescent="0.25">
      <c r="B105" s="136" t="s">
        <v>468</v>
      </c>
      <c r="C105" s="175"/>
      <c r="D105" s="175"/>
      <c r="E105" s="175"/>
      <c r="F105" s="118"/>
      <c r="G105" s="310"/>
      <c r="H105" s="177"/>
      <c r="I105" s="175"/>
      <c r="J105" s="175"/>
      <c r="K105" s="175"/>
      <c r="L105" s="310"/>
      <c r="M105" s="310"/>
      <c r="N105" s="175"/>
      <c r="O105" s="175"/>
      <c r="Q105" s="310"/>
      <c r="R105" s="310"/>
      <c r="S105" s="177">
        <f t="shared" si="27"/>
        <v>0</v>
      </c>
      <c r="T105" s="206"/>
      <c r="U105" s="206"/>
      <c r="V105" s="206"/>
      <c r="W105" s="206"/>
      <c r="X105" s="175"/>
      <c r="Y105" s="175"/>
      <c r="Z105" s="310"/>
      <c r="AA105" s="310"/>
      <c r="AB105" s="175"/>
    </row>
    <row r="106" spans="2:29" ht="15" hidden="1" customHeight="1" x14ac:dyDescent="0.25">
      <c r="B106" s="136" t="s">
        <v>449</v>
      </c>
      <c r="C106" s="175"/>
      <c r="D106" s="175"/>
      <c r="E106" s="175"/>
      <c r="F106" s="118"/>
      <c r="G106" s="310"/>
      <c r="H106" s="177"/>
      <c r="I106" s="175"/>
      <c r="J106" s="175"/>
      <c r="K106" s="175"/>
      <c r="L106" s="310"/>
      <c r="M106" s="310"/>
      <c r="N106" s="175"/>
      <c r="O106" s="175"/>
      <c r="Q106" s="310"/>
      <c r="R106" s="310"/>
      <c r="S106" s="177">
        <f t="shared" si="27"/>
        <v>0</v>
      </c>
      <c r="T106" s="206"/>
      <c r="U106" s="206"/>
      <c r="V106" s="206"/>
      <c r="W106" s="206"/>
      <c r="X106" s="175"/>
      <c r="Y106" s="175"/>
      <c r="Z106" s="310"/>
      <c r="AA106" s="310"/>
      <c r="AB106" s="175"/>
    </row>
    <row r="107" spans="2:29" ht="15" hidden="1" customHeight="1" x14ac:dyDescent="0.25">
      <c r="B107" s="136" t="s">
        <v>450</v>
      </c>
      <c r="C107" s="175"/>
      <c r="D107" s="175"/>
      <c r="E107" s="175"/>
      <c r="F107" s="118"/>
      <c r="G107" s="310"/>
      <c r="H107" s="177"/>
      <c r="I107" s="175"/>
      <c r="J107" s="175"/>
      <c r="K107" s="175"/>
      <c r="L107" s="310"/>
      <c r="M107" s="310"/>
      <c r="N107" s="175"/>
      <c r="O107" s="175"/>
      <c r="Q107" s="310"/>
      <c r="R107" s="310"/>
      <c r="S107" s="177">
        <f t="shared" si="27"/>
        <v>0</v>
      </c>
      <c r="T107" s="206"/>
      <c r="U107" s="206"/>
      <c r="V107" s="206"/>
      <c r="W107" s="206"/>
      <c r="X107" s="175"/>
      <c r="Y107" s="175"/>
      <c r="Z107" s="310"/>
      <c r="AA107" s="310"/>
      <c r="AB107" s="175"/>
    </row>
    <row r="108" spans="2:29" ht="15" hidden="1" customHeight="1" x14ac:dyDescent="0.25">
      <c r="B108" s="136" t="s">
        <v>451</v>
      </c>
      <c r="C108" s="175"/>
      <c r="D108" s="175"/>
      <c r="E108" s="175"/>
      <c r="F108" s="118"/>
      <c r="G108" s="310"/>
      <c r="H108" s="177"/>
      <c r="I108" s="175"/>
      <c r="J108" s="175"/>
      <c r="K108" s="175"/>
      <c r="L108" s="310"/>
      <c r="M108" s="310"/>
      <c r="N108" s="175"/>
      <c r="O108" s="175"/>
      <c r="Q108" s="310"/>
      <c r="R108" s="310"/>
      <c r="S108" s="177">
        <f>E108</f>
        <v>0</v>
      </c>
      <c r="T108" s="206"/>
      <c r="U108" s="206"/>
      <c r="V108" s="206"/>
      <c r="W108" s="206"/>
      <c r="X108" s="175"/>
      <c r="Y108" s="175"/>
      <c r="Z108" s="310"/>
      <c r="AA108" s="310"/>
      <c r="AB108" s="175"/>
    </row>
    <row r="109" spans="2:29" ht="15" hidden="1" customHeight="1" x14ac:dyDescent="0.25">
      <c r="B109" s="136" t="s">
        <v>452</v>
      </c>
      <c r="C109" s="175"/>
      <c r="D109" s="175"/>
      <c r="E109" s="175"/>
      <c r="F109" s="118"/>
      <c r="G109" s="310"/>
      <c r="H109" s="177"/>
      <c r="I109" s="175"/>
      <c r="J109" s="175"/>
      <c r="K109" s="175"/>
      <c r="L109" s="310"/>
      <c r="M109" s="310"/>
      <c r="N109" s="175"/>
      <c r="O109" s="175"/>
      <c r="Q109" s="310"/>
      <c r="R109" s="310"/>
      <c r="S109" s="177">
        <f>E109</f>
        <v>0</v>
      </c>
      <c r="T109" s="206"/>
      <c r="U109" s="206"/>
      <c r="V109" s="206"/>
      <c r="W109" s="206"/>
      <c r="X109" s="175"/>
      <c r="Y109" s="175"/>
      <c r="Z109" s="310"/>
      <c r="AA109" s="310"/>
      <c r="AB109" s="175"/>
    </row>
    <row r="110" spans="2:29" ht="15" hidden="1" customHeight="1" x14ac:dyDescent="0.25">
      <c r="B110" s="136" t="s">
        <v>469</v>
      </c>
      <c r="C110" s="175"/>
      <c r="D110" s="175"/>
      <c r="E110" s="175"/>
      <c r="F110" s="118"/>
      <c r="G110" s="310"/>
      <c r="H110" s="177"/>
      <c r="I110" s="175"/>
      <c r="J110" s="175"/>
      <c r="K110" s="175"/>
      <c r="L110" s="310"/>
      <c r="M110" s="310"/>
      <c r="N110" s="175"/>
      <c r="O110" s="175"/>
      <c r="Q110" s="310"/>
      <c r="R110" s="310"/>
      <c r="S110" s="177">
        <f>E110</f>
        <v>0</v>
      </c>
      <c r="T110" s="206"/>
      <c r="U110" s="206"/>
      <c r="V110" s="206"/>
      <c r="W110" s="206"/>
      <c r="X110" s="175"/>
      <c r="Y110" s="175"/>
      <c r="Z110" s="310"/>
      <c r="AA110" s="310"/>
      <c r="AB110" s="175"/>
    </row>
    <row r="111" spans="2:29" ht="15" hidden="1" customHeight="1" x14ac:dyDescent="0.25">
      <c r="B111" s="136" t="s">
        <v>465</v>
      </c>
      <c r="C111" s="175"/>
      <c r="D111" s="175"/>
      <c r="E111" s="175"/>
      <c r="F111" s="118"/>
      <c r="G111" s="310"/>
      <c r="H111" s="177"/>
      <c r="I111" s="175"/>
      <c r="J111" s="175"/>
      <c r="K111" s="175"/>
      <c r="L111" s="310"/>
      <c r="M111" s="310"/>
      <c r="N111" s="175"/>
      <c r="O111" s="175"/>
      <c r="Q111" s="310"/>
      <c r="R111" s="310"/>
      <c r="S111" s="177">
        <f>E111</f>
        <v>0</v>
      </c>
      <c r="T111" s="206"/>
      <c r="U111" s="206"/>
      <c r="V111" s="206"/>
      <c r="W111" s="206"/>
      <c r="X111" s="175"/>
      <c r="Y111" s="175"/>
      <c r="Z111" s="310"/>
      <c r="AA111" s="310"/>
      <c r="AB111" s="175"/>
    </row>
    <row r="112" spans="2:29" ht="15" hidden="1" customHeight="1" x14ac:dyDescent="0.25">
      <c r="B112" s="136" t="s">
        <v>466</v>
      </c>
      <c r="C112" s="175"/>
      <c r="D112" s="175"/>
      <c r="E112" s="175"/>
      <c r="F112" s="118"/>
      <c r="G112" s="210"/>
      <c r="H112" s="178"/>
      <c r="I112" s="210"/>
      <c r="J112" s="210"/>
      <c r="K112" s="210"/>
      <c r="L112" s="210"/>
      <c r="M112" s="210"/>
      <c r="N112" s="210"/>
      <c r="O112" s="210"/>
      <c r="Q112" s="310"/>
      <c r="R112" s="210"/>
      <c r="S112" s="178">
        <f t="shared" si="27"/>
        <v>0</v>
      </c>
      <c r="T112" s="206"/>
      <c r="U112" s="206"/>
      <c r="V112" s="206"/>
      <c r="W112" s="206"/>
      <c r="X112" s="175"/>
      <c r="Y112" s="175"/>
      <c r="Z112" s="310"/>
      <c r="AA112" s="310"/>
      <c r="AB112" s="175"/>
    </row>
    <row r="113" spans="2:29" s="2" customFormat="1" ht="15.75" hidden="1" customHeight="1" thickBot="1" x14ac:dyDescent="0.3">
      <c r="B113" s="262" t="str">
        <f>B88&amp;" Total"</f>
        <v>Loan CDS Total</v>
      </c>
      <c r="C113" s="179"/>
      <c r="D113" s="179"/>
      <c r="E113" s="179"/>
      <c r="G113" s="179"/>
      <c r="H113" s="212"/>
      <c r="I113" s="179"/>
      <c r="J113" s="179"/>
      <c r="K113" s="179"/>
      <c r="L113" s="179"/>
      <c r="M113" s="179"/>
      <c r="N113" s="179"/>
      <c r="O113" s="179"/>
      <c r="P113" s="319"/>
      <c r="Q113" s="179"/>
      <c r="R113" s="179"/>
      <c r="S113" s="212">
        <f t="shared" ref="S113:AB113" si="32">SUM(S100:S112)</f>
        <v>0</v>
      </c>
      <c r="T113" s="179">
        <f t="shared" ref="T113:U113" si="33">SUM(T100:T112)</f>
        <v>0</v>
      </c>
      <c r="U113" s="179">
        <f t="shared" si="33"/>
        <v>0</v>
      </c>
      <c r="V113" s="179">
        <f t="shared" ref="V113" si="34">SUM(V100:V112)</f>
        <v>0</v>
      </c>
      <c r="W113" s="179">
        <f t="shared" si="32"/>
        <v>0</v>
      </c>
      <c r="X113" s="179">
        <f t="shared" si="32"/>
        <v>0</v>
      </c>
      <c r="Y113" s="179">
        <f t="shared" si="32"/>
        <v>0</v>
      </c>
      <c r="Z113" s="179">
        <f t="shared" ref="Z113:AA113" si="35">SUM(Z100:Z112)</f>
        <v>0</v>
      </c>
      <c r="AA113" s="179">
        <f t="shared" si="35"/>
        <v>0</v>
      </c>
      <c r="AB113" s="179">
        <f t="shared" si="32"/>
        <v>0</v>
      </c>
    </row>
    <row r="114" spans="2:29" ht="15" customHeight="1" x14ac:dyDescent="0.25">
      <c r="B114" s="76"/>
    </row>
    <row r="115" spans="2:29" s="335" customFormat="1" ht="15.75" customHeight="1" thickBot="1" x14ac:dyDescent="0.3">
      <c r="B115" s="167" t="s">
        <v>687</v>
      </c>
      <c r="AC115" s="159"/>
    </row>
    <row r="116" spans="2:29" s="333" customFormat="1" ht="15" customHeight="1" x14ac:dyDescent="0.25">
      <c r="B116" s="479" t="s">
        <v>429</v>
      </c>
      <c r="C116" s="468"/>
      <c r="D116" s="310"/>
      <c r="E116" s="310"/>
      <c r="G116" s="578">
        <v>0.93700000000000006</v>
      </c>
      <c r="H116" s="176"/>
      <c r="I116" s="310"/>
      <c r="J116" s="310"/>
      <c r="K116" s="310"/>
      <c r="L116" s="310"/>
      <c r="M116" s="310"/>
      <c r="N116" s="310"/>
      <c r="O116" s="310"/>
      <c r="P116" s="335"/>
      <c r="Q116" s="310"/>
      <c r="R116" s="579">
        <v>89</v>
      </c>
      <c r="S116" s="176">
        <f t="shared" ref="S116:S130" si="36">E116</f>
        <v>0</v>
      </c>
      <c r="T116" s="206"/>
      <c r="U116" s="206"/>
      <c r="V116" s="206"/>
      <c r="W116" s="206"/>
      <c r="X116" s="310"/>
      <c r="Y116" s="310"/>
      <c r="Z116" s="310"/>
      <c r="AA116" s="310"/>
      <c r="AB116" s="310"/>
      <c r="AC116" s="6"/>
    </row>
    <row r="117" spans="2:29" s="333" customFormat="1" ht="15" customHeight="1" x14ac:dyDescent="0.25">
      <c r="B117" s="480" t="s">
        <v>430</v>
      </c>
      <c r="C117" s="468"/>
      <c r="D117" s="310"/>
      <c r="E117" s="310"/>
      <c r="F117" s="118"/>
      <c r="G117" s="578">
        <v>0.93700000000000006</v>
      </c>
      <c r="H117" s="177"/>
      <c r="I117" s="310"/>
      <c r="J117" s="310"/>
      <c r="K117" s="310"/>
      <c r="L117" s="310"/>
      <c r="M117" s="310"/>
      <c r="N117" s="310"/>
      <c r="O117" s="310"/>
      <c r="P117" s="335"/>
      <c r="Q117" s="310"/>
      <c r="R117" s="579">
        <v>89</v>
      </c>
      <c r="S117" s="177">
        <f t="shared" si="36"/>
        <v>0</v>
      </c>
      <c r="T117" s="206"/>
      <c r="U117" s="206"/>
      <c r="V117" s="206"/>
      <c r="W117" s="206"/>
      <c r="X117" s="310"/>
      <c r="Y117" s="310"/>
      <c r="Z117" s="310"/>
      <c r="AA117" s="310"/>
      <c r="AB117" s="310"/>
      <c r="AC117" s="6"/>
    </row>
    <row r="118" spans="2:29" s="333" customFormat="1" ht="15" customHeight="1" x14ac:dyDescent="0.25">
      <c r="B118" s="480" t="s">
        <v>431</v>
      </c>
      <c r="C118" s="468"/>
      <c r="D118" s="310"/>
      <c r="E118" s="310"/>
      <c r="F118" s="118"/>
      <c r="G118" s="578">
        <v>0.93700000000000006</v>
      </c>
      <c r="H118" s="177"/>
      <c r="I118" s="310"/>
      <c r="J118" s="310"/>
      <c r="K118" s="310"/>
      <c r="L118" s="310"/>
      <c r="M118" s="310"/>
      <c r="N118" s="310"/>
      <c r="O118" s="310"/>
      <c r="P118" s="395"/>
      <c r="Q118" s="310"/>
      <c r="R118" s="579">
        <v>89</v>
      </c>
      <c r="S118" s="177">
        <f t="shared" si="36"/>
        <v>0</v>
      </c>
      <c r="T118" s="206"/>
      <c r="U118" s="206"/>
      <c r="V118" s="206"/>
      <c r="W118" s="206"/>
      <c r="X118" s="310"/>
      <c r="Y118" s="310"/>
      <c r="Z118" s="310"/>
      <c r="AA118" s="310"/>
      <c r="AB118" s="310"/>
      <c r="AC118" s="6"/>
    </row>
    <row r="119" spans="2:29" s="333" customFormat="1" ht="15" customHeight="1" x14ac:dyDescent="0.25">
      <c r="B119" s="480" t="s">
        <v>432</v>
      </c>
      <c r="C119" s="468"/>
      <c r="D119" s="310"/>
      <c r="E119" s="310"/>
      <c r="G119" s="578">
        <v>0.93700000000000006</v>
      </c>
      <c r="H119" s="177"/>
      <c r="I119" s="310"/>
      <c r="J119" s="310"/>
      <c r="K119" s="310"/>
      <c r="L119" s="310"/>
      <c r="M119" s="310"/>
      <c r="N119" s="310"/>
      <c r="O119" s="310"/>
      <c r="P119" s="335"/>
      <c r="Q119" s="310"/>
      <c r="R119" s="579">
        <v>89</v>
      </c>
      <c r="S119" s="177">
        <f t="shared" si="36"/>
        <v>0</v>
      </c>
      <c r="T119" s="206"/>
      <c r="U119" s="206"/>
      <c r="V119" s="206"/>
      <c r="W119" s="206"/>
      <c r="X119" s="310"/>
      <c r="Y119" s="310"/>
      <c r="Z119" s="310"/>
      <c r="AA119" s="310"/>
      <c r="AB119" s="310"/>
      <c r="AC119" s="6"/>
    </row>
    <row r="120" spans="2:29" s="333" customFormat="1" ht="15" customHeight="1" x14ac:dyDescent="0.25">
      <c r="B120" s="480" t="s">
        <v>433</v>
      </c>
      <c r="C120" s="468"/>
      <c r="D120" s="310"/>
      <c r="E120" s="310"/>
      <c r="F120" s="118"/>
      <c r="G120" s="578">
        <v>0.93700000000000006</v>
      </c>
      <c r="H120" s="177"/>
      <c r="I120" s="310"/>
      <c r="J120" s="310"/>
      <c r="K120" s="310"/>
      <c r="L120" s="310"/>
      <c r="M120" s="310"/>
      <c r="N120" s="310"/>
      <c r="O120" s="310"/>
      <c r="P120" s="335"/>
      <c r="Q120" s="310"/>
      <c r="R120" s="579">
        <v>89</v>
      </c>
      <c r="S120" s="177">
        <f t="shared" si="36"/>
        <v>0</v>
      </c>
      <c r="T120" s="206"/>
      <c r="U120" s="206"/>
      <c r="V120" s="206"/>
      <c r="W120" s="206"/>
      <c r="X120" s="310"/>
      <c r="Y120" s="310"/>
      <c r="Z120" s="310"/>
      <c r="AA120" s="310"/>
      <c r="AB120" s="310"/>
      <c r="AC120" s="6"/>
    </row>
    <row r="121" spans="2:29" s="333" customFormat="1" ht="15" customHeight="1" x14ac:dyDescent="0.25">
      <c r="B121" s="480" t="s">
        <v>434</v>
      </c>
      <c r="C121" s="468"/>
      <c r="D121" s="310"/>
      <c r="E121" s="310"/>
      <c r="F121" s="118"/>
      <c r="G121" s="578">
        <v>1.8740000000000001</v>
      </c>
      <c r="H121" s="217"/>
      <c r="I121" s="310"/>
      <c r="J121" s="310"/>
      <c r="K121" s="310"/>
      <c r="L121" s="310"/>
      <c r="M121" s="310"/>
      <c r="N121" s="310"/>
      <c r="O121" s="310"/>
      <c r="P121" s="395"/>
      <c r="Q121" s="310"/>
      <c r="R121" s="579">
        <v>178</v>
      </c>
      <c r="S121" s="217">
        <f t="shared" si="36"/>
        <v>0</v>
      </c>
      <c r="T121" s="206"/>
      <c r="U121" s="206"/>
      <c r="V121" s="206"/>
      <c r="W121" s="206"/>
      <c r="X121" s="310"/>
      <c r="Y121" s="310"/>
      <c r="Z121" s="310"/>
      <c r="AA121" s="310"/>
      <c r="AB121" s="310"/>
      <c r="AC121" s="6"/>
    </row>
    <row r="122" spans="2:29" s="335" customFormat="1" ht="15" customHeight="1" x14ac:dyDescent="0.25">
      <c r="B122" s="480" t="s">
        <v>682</v>
      </c>
      <c r="C122" s="578">
        <v>-0.15</v>
      </c>
      <c r="D122" s="301"/>
      <c r="E122" s="301"/>
      <c r="G122" s="413"/>
      <c r="R122" s="413"/>
    </row>
    <row r="123" spans="2:29" s="335" customFormat="1" ht="15" customHeight="1" x14ac:dyDescent="0.25">
      <c r="B123" s="480" t="s">
        <v>683</v>
      </c>
      <c r="C123" s="468"/>
      <c r="D123" s="301"/>
      <c r="E123" s="301"/>
      <c r="G123" s="578">
        <v>1.8740000000000001</v>
      </c>
      <c r="H123" s="549"/>
      <c r="I123" s="301"/>
      <c r="J123" s="301"/>
      <c r="K123" s="301"/>
      <c r="L123" s="301"/>
      <c r="M123" s="301"/>
      <c r="N123" s="301"/>
      <c r="O123" s="301"/>
      <c r="P123" s="395"/>
      <c r="Q123" s="301"/>
      <c r="R123" s="579">
        <v>178</v>
      </c>
      <c r="S123" s="176">
        <f t="shared" ref="S123:S124" si="37">E123</f>
        <v>0</v>
      </c>
      <c r="T123" s="405"/>
      <c r="U123" s="405"/>
      <c r="V123" s="405"/>
      <c r="W123" s="405"/>
      <c r="X123" s="301"/>
      <c r="Y123" s="301"/>
      <c r="Z123" s="301"/>
      <c r="AA123" s="301"/>
      <c r="AB123" s="301"/>
      <c r="AC123" s="159"/>
    </row>
    <row r="124" spans="2:29" s="335" customFormat="1" ht="15" customHeight="1" x14ac:dyDescent="0.25">
      <c r="B124" s="480" t="s">
        <v>684</v>
      </c>
      <c r="C124" s="578">
        <v>-0.15</v>
      </c>
      <c r="D124" s="301"/>
      <c r="E124" s="301"/>
      <c r="G124" s="578">
        <v>1.8740000000000001</v>
      </c>
      <c r="H124" s="549"/>
      <c r="I124" s="301"/>
      <c r="J124" s="301"/>
      <c r="K124" s="301"/>
      <c r="L124" s="301"/>
      <c r="M124" s="301"/>
      <c r="N124" s="301"/>
      <c r="O124" s="301"/>
      <c r="P124" s="395"/>
      <c r="Q124" s="301"/>
      <c r="R124" s="579">
        <v>178</v>
      </c>
      <c r="S124" s="177">
        <f t="shared" si="37"/>
        <v>0</v>
      </c>
      <c r="T124" s="405"/>
      <c r="U124" s="405"/>
      <c r="V124" s="405"/>
      <c r="W124" s="405"/>
      <c r="X124" s="301"/>
      <c r="Y124" s="301"/>
      <c r="Z124" s="301"/>
      <c r="AA124" s="301"/>
      <c r="AB124" s="301"/>
      <c r="AC124" s="159"/>
    </row>
    <row r="125" spans="2:29" s="335" customFormat="1" ht="15" customHeight="1" thickBot="1" x14ac:dyDescent="0.3">
      <c r="B125" s="497" t="s">
        <v>436</v>
      </c>
      <c r="C125" s="578">
        <v>-0.15</v>
      </c>
      <c r="D125" s="301"/>
      <c r="E125" s="301"/>
      <c r="F125" s="395"/>
      <c r="G125" s="578">
        <v>1.8740000000000001</v>
      </c>
      <c r="H125" s="549"/>
      <c r="I125" s="301"/>
      <c r="J125" s="301"/>
      <c r="K125" s="301"/>
      <c r="L125" s="301"/>
      <c r="M125" s="301"/>
      <c r="N125" s="301"/>
      <c r="O125" s="301"/>
      <c r="P125" s="395"/>
      <c r="Q125" s="301"/>
      <c r="R125" s="579">
        <v>178</v>
      </c>
      <c r="S125" s="498">
        <f t="shared" si="36"/>
        <v>0</v>
      </c>
      <c r="T125" s="405"/>
      <c r="U125" s="405"/>
      <c r="V125" s="405"/>
      <c r="W125" s="405"/>
      <c r="X125" s="301"/>
      <c r="Y125" s="301"/>
      <c r="Z125" s="301"/>
      <c r="AA125" s="301"/>
      <c r="AB125" s="301"/>
      <c r="AC125" s="159"/>
    </row>
    <row r="126" spans="2:29" s="313" customFormat="1" ht="15" hidden="1" customHeight="1" x14ac:dyDescent="0.25">
      <c r="B126" s="260" t="str">
        <f>B115&amp;" Total"</f>
        <v>Covered Bonds Total</v>
      </c>
      <c r="C126" s="179"/>
      <c r="D126" s="179"/>
      <c r="E126" s="179"/>
      <c r="F126" s="168"/>
      <c r="G126" s="179"/>
      <c r="H126" s="211"/>
      <c r="I126" s="179"/>
      <c r="J126" s="179"/>
      <c r="K126" s="179"/>
      <c r="L126" s="179"/>
      <c r="M126" s="179"/>
      <c r="N126" s="179"/>
      <c r="O126" s="179"/>
      <c r="P126" s="505"/>
      <c r="Q126" s="179"/>
      <c r="R126" s="179"/>
      <c r="S126" s="211">
        <f t="shared" si="36"/>
        <v>0</v>
      </c>
      <c r="T126" s="179">
        <f t="shared" ref="T126" si="38">SUM(T116:T125)</f>
        <v>0</v>
      </c>
      <c r="U126" s="179">
        <f t="shared" ref="U126:AB126" si="39">SUM(U116:U125)</f>
        <v>0</v>
      </c>
      <c r="V126" s="179">
        <f t="shared" si="39"/>
        <v>0</v>
      </c>
      <c r="W126" s="179">
        <f t="shared" si="39"/>
        <v>0</v>
      </c>
      <c r="X126" s="179">
        <f t="shared" si="39"/>
        <v>0</v>
      </c>
      <c r="Y126" s="179">
        <f t="shared" si="39"/>
        <v>0</v>
      </c>
      <c r="Z126" s="179">
        <f t="shared" ref="Z126:AA126" si="40">SUM(Z116:Z125)</f>
        <v>0</v>
      </c>
      <c r="AA126" s="179">
        <f t="shared" si="40"/>
        <v>0</v>
      </c>
      <c r="AB126" s="179">
        <f t="shared" si="39"/>
        <v>0</v>
      </c>
    </row>
    <row r="127" spans="2:29" s="333" customFormat="1" ht="15" hidden="1" customHeight="1" x14ac:dyDescent="0.25">
      <c r="B127" s="136" t="s">
        <v>467</v>
      </c>
      <c r="C127" s="310"/>
      <c r="D127" s="310"/>
      <c r="E127" s="310"/>
      <c r="F127" s="118"/>
      <c r="G127" s="310"/>
      <c r="H127" s="176"/>
      <c r="I127" s="310"/>
      <c r="J127" s="310"/>
      <c r="K127" s="310"/>
      <c r="L127" s="310"/>
      <c r="M127" s="310"/>
      <c r="N127" s="310"/>
      <c r="O127" s="310"/>
      <c r="P127" s="335"/>
      <c r="Q127" s="310"/>
      <c r="R127" s="310"/>
      <c r="S127" s="176">
        <f t="shared" si="36"/>
        <v>0</v>
      </c>
      <c r="T127" s="206"/>
      <c r="U127" s="206"/>
      <c r="V127" s="206"/>
      <c r="W127" s="206"/>
      <c r="X127" s="310"/>
      <c r="Y127" s="310"/>
      <c r="Z127" s="310"/>
      <c r="AA127" s="310"/>
      <c r="AB127" s="310"/>
      <c r="AC127" s="6"/>
    </row>
    <row r="128" spans="2:29" s="333" customFormat="1" ht="15" hidden="1" customHeight="1" x14ac:dyDescent="0.25">
      <c r="B128" s="136" t="s">
        <v>198</v>
      </c>
      <c r="C128" s="310"/>
      <c r="D128" s="310"/>
      <c r="E128" s="310"/>
      <c r="F128" s="118"/>
      <c r="G128" s="310"/>
      <c r="H128" s="177"/>
      <c r="I128" s="310"/>
      <c r="J128" s="310"/>
      <c r="K128" s="310"/>
      <c r="L128" s="310"/>
      <c r="M128" s="310"/>
      <c r="N128" s="310"/>
      <c r="O128" s="310"/>
      <c r="P128" s="335"/>
      <c r="Q128" s="310"/>
      <c r="R128" s="310"/>
      <c r="S128" s="177">
        <f t="shared" si="36"/>
        <v>0</v>
      </c>
      <c r="T128" s="206"/>
      <c r="U128" s="206"/>
      <c r="V128" s="206"/>
      <c r="W128" s="206"/>
      <c r="X128" s="310"/>
      <c r="Y128" s="310"/>
      <c r="Z128" s="310"/>
      <c r="AA128" s="310"/>
      <c r="AB128" s="310"/>
      <c r="AC128" s="6"/>
    </row>
    <row r="129" spans="2:29" s="333" customFormat="1" ht="15" hidden="1" customHeight="1" x14ac:dyDescent="0.25">
      <c r="B129" s="136" t="s">
        <v>199</v>
      </c>
      <c r="C129" s="310"/>
      <c r="D129" s="310"/>
      <c r="E129" s="310"/>
      <c r="F129" s="118"/>
      <c r="G129" s="310"/>
      <c r="H129" s="177"/>
      <c r="I129" s="310"/>
      <c r="J129" s="310"/>
      <c r="K129" s="310"/>
      <c r="L129" s="310"/>
      <c r="M129" s="310"/>
      <c r="N129" s="310"/>
      <c r="O129" s="310"/>
      <c r="P129" s="335"/>
      <c r="Q129" s="310"/>
      <c r="R129" s="310"/>
      <c r="S129" s="177">
        <f t="shared" si="36"/>
        <v>0</v>
      </c>
      <c r="T129" s="206"/>
      <c r="U129" s="206"/>
      <c r="V129" s="206"/>
      <c r="W129" s="206"/>
      <c r="X129" s="310"/>
      <c r="Y129" s="310"/>
      <c r="Z129" s="310"/>
      <c r="AA129" s="310"/>
      <c r="AB129" s="310"/>
      <c r="AC129" s="6"/>
    </row>
    <row r="130" spans="2:29" s="333" customFormat="1" ht="15" hidden="1" customHeight="1" x14ac:dyDescent="0.25">
      <c r="B130" s="136" t="s">
        <v>200</v>
      </c>
      <c r="C130" s="310"/>
      <c r="D130" s="310"/>
      <c r="E130" s="310"/>
      <c r="F130" s="118"/>
      <c r="G130" s="310"/>
      <c r="H130" s="177"/>
      <c r="I130" s="310"/>
      <c r="J130" s="310"/>
      <c r="K130" s="310"/>
      <c r="L130" s="310"/>
      <c r="M130" s="310"/>
      <c r="N130" s="310"/>
      <c r="O130" s="310"/>
      <c r="P130" s="335"/>
      <c r="Q130" s="310"/>
      <c r="R130" s="310"/>
      <c r="S130" s="177">
        <f t="shared" si="36"/>
        <v>0</v>
      </c>
      <c r="T130" s="206"/>
      <c r="U130" s="206"/>
      <c r="V130" s="206"/>
      <c r="W130" s="206"/>
      <c r="X130" s="310"/>
      <c r="Y130" s="310"/>
      <c r="Z130" s="310"/>
      <c r="AA130" s="310"/>
      <c r="AB130" s="310"/>
      <c r="AC130" s="6"/>
    </row>
    <row r="131" spans="2:29" s="333" customFormat="1" ht="15" hidden="1" customHeight="1" x14ac:dyDescent="0.25">
      <c r="B131" s="136" t="s">
        <v>464</v>
      </c>
      <c r="C131" s="310"/>
      <c r="D131" s="310"/>
      <c r="E131" s="310"/>
      <c r="F131" s="118"/>
      <c r="G131" s="310"/>
      <c r="H131" s="177"/>
      <c r="I131" s="310"/>
      <c r="J131" s="310"/>
      <c r="K131" s="310"/>
      <c r="L131" s="310"/>
      <c r="M131" s="310"/>
      <c r="N131" s="310"/>
      <c r="O131" s="310"/>
      <c r="P131" s="335"/>
      <c r="Q131" s="310"/>
      <c r="R131" s="310"/>
      <c r="S131" s="177">
        <f>E131</f>
        <v>0</v>
      </c>
      <c r="T131" s="206"/>
      <c r="U131" s="206"/>
      <c r="V131" s="206"/>
      <c r="W131" s="206"/>
      <c r="X131" s="310"/>
      <c r="Y131" s="310"/>
      <c r="Z131" s="310"/>
      <c r="AA131" s="310"/>
      <c r="AB131" s="310"/>
      <c r="AC131" s="6"/>
    </row>
    <row r="132" spans="2:29" s="333" customFormat="1" ht="15" hidden="1" customHeight="1" x14ac:dyDescent="0.25">
      <c r="B132" s="136" t="s">
        <v>468</v>
      </c>
      <c r="C132" s="310"/>
      <c r="D132" s="310"/>
      <c r="E132" s="310"/>
      <c r="F132" s="118"/>
      <c r="G132" s="310"/>
      <c r="H132" s="177"/>
      <c r="I132" s="310"/>
      <c r="J132" s="310"/>
      <c r="K132" s="310"/>
      <c r="L132" s="310"/>
      <c r="M132" s="310"/>
      <c r="N132" s="310"/>
      <c r="O132" s="310"/>
      <c r="P132" s="335"/>
      <c r="Q132" s="310"/>
      <c r="R132" s="310"/>
      <c r="S132" s="177">
        <f t="shared" ref="S132:S136" si="41">E132</f>
        <v>0</v>
      </c>
      <c r="T132" s="206"/>
      <c r="U132" s="206"/>
      <c r="V132" s="206"/>
      <c r="W132" s="206"/>
      <c r="X132" s="310"/>
      <c r="Y132" s="310"/>
      <c r="Z132" s="310"/>
      <c r="AA132" s="310"/>
      <c r="AB132" s="310"/>
      <c r="AC132" s="6"/>
    </row>
    <row r="133" spans="2:29" s="333" customFormat="1" ht="15" hidden="1" customHeight="1" x14ac:dyDescent="0.25">
      <c r="B133" s="136" t="s">
        <v>449</v>
      </c>
      <c r="C133" s="310"/>
      <c r="D133" s="310"/>
      <c r="E133" s="310"/>
      <c r="F133" s="118"/>
      <c r="G133" s="310"/>
      <c r="H133" s="177"/>
      <c r="I133" s="310"/>
      <c r="J133" s="310"/>
      <c r="K133" s="310"/>
      <c r="L133" s="310"/>
      <c r="M133" s="310"/>
      <c r="N133" s="310"/>
      <c r="O133" s="310"/>
      <c r="P133" s="335"/>
      <c r="Q133" s="310"/>
      <c r="R133" s="310"/>
      <c r="S133" s="177">
        <f t="shared" si="41"/>
        <v>0</v>
      </c>
      <c r="T133" s="206"/>
      <c r="U133" s="206"/>
      <c r="V133" s="206"/>
      <c r="W133" s="206"/>
      <c r="X133" s="310"/>
      <c r="Y133" s="310"/>
      <c r="Z133" s="310"/>
      <c r="AA133" s="310"/>
      <c r="AB133" s="310"/>
      <c r="AC133" s="6"/>
    </row>
    <row r="134" spans="2:29" s="333" customFormat="1" ht="15" hidden="1" customHeight="1" x14ac:dyDescent="0.25">
      <c r="B134" s="136" t="s">
        <v>450</v>
      </c>
      <c r="C134" s="310"/>
      <c r="D134" s="310"/>
      <c r="E134" s="310"/>
      <c r="F134" s="118"/>
      <c r="G134" s="310"/>
      <c r="H134" s="177"/>
      <c r="I134" s="310"/>
      <c r="J134" s="310"/>
      <c r="K134" s="310"/>
      <c r="L134" s="310"/>
      <c r="M134" s="310"/>
      <c r="N134" s="310"/>
      <c r="O134" s="310"/>
      <c r="P134" s="335"/>
      <c r="Q134" s="310"/>
      <c r="R134" s="310"/>
      <c r="S134" s="177">
        <f t="shared" si="41"/>
        <v>0</v>
      </c>
      <c r="T134" s="206"/>
      <c r="U134" s="206"/>
      <c r="V134" s="206"/>
      <c r="W134" s="206"/>
      <c r="X134" s="310"/>
      <c r="Y134" s="310"/>
      <c r="Z134" s="310"/>
      <c r="AA134" s="310"/>
      <c r="AB134" s="310"/>
      <c r="AC134" s="6"/>
    </row>
    <row r="135" spans="2:29" s="333" customFormat="1" ht="15" hidden="1" customHeight="1" x14ac:dyDescent="0.25">
      <c r="B135" s="136" t="s">
        <v>451</v>
      </c>
      <c r="C135" s="310"/>
      <c r="D135" s="310"/>
      <c r="E135" s="310"/>
      <c r="F135" s="118"/>
      <c r="G135" s="310"/>
      <c r="H135" s="177"/>
      <c r="I135" s="310"/>
      <c r="J135" s="310"/>
      <c r="K135" s="310"/>
      <c r="L135" s="310"/>
      <c r="M135" s="310"/>
      <c r="N135" s="310"/>
      <c r="O135" s="310"/>
      <c r="P135" s="335"/>
      <c r="Q135" s="310"/>
      <c r="R135" s="310"/>
      <c r="S135" s="177">
        <f t="shared" si="41"/>
        <v>0</v>
      </c>
      <c r="T135" s="206"/>
      <c r="U135" s="206"/>
      <c r="V135" s="206"/>
      <c r="W135" s="206"/>
      <c r="X135" s="310"/>
      <c r="Y135" s="310"/>
      <c r="Z135" s="310"/>
      <c r="AA135" s="310"/>
      <c r="AB135" s="310"/>
      <c r="AC135" s="6"/>
    </row>
    <row r="136" spans="2:29" s="333" customFormat="1" ht="15" hidden="1" customHeight="1" x14ac:dyDescent="0.25">
      <c r="B136" s="136" t="s">
        <v>452</v>
      </c>
      <c r="C136" s="310"/>
      <c r="D136" s="310"/>
      <c r="E136" s="310"/>
      <c r="F136" s="118"/>
      <c r="G136" s="310"/>
      <c r="H136" s="177"/>
      <c r="I136" s="310"/>
      <c r="J136" s="310"/>
      <c r="K136" s="310"/>
      <c r="L136" s="310"/>
      <c r="M136" s="310"/>
      <c r="N136" s="310"/>
      <c r="O136" s="310"/>
      <c r="P136" s="335"/>
      <c r="Q136" s="310"/>
      <c r="R136" s="310"/>
      <c r="S136" s="177">
        <f t="shared" si="41"/>
        <v>0</v>
      </c>
      <c r="T136" s="206"/>
      <c r="U136" s="206"/>
      <c r="V136" s="206"/>
      <c r="W136" s="206"/>
      <c r="X136" s="310"/>
      <c r="Y136" s="310"/>
      <c r="Z136" s="310"/>
      <c r="AA136" s="310"/>
      <c r="AB136" s="310"/>
      <c r="AC136" s="6"/>
    </row>
    <row r="137" spans="2:29" s="333" customFormat="1" ht="15" hidden="1" customHeight="1" x14ac:dyDescent="0.25">
      <c r="B137" s="136" t="s">
        <v>469</v>
      </c>
      <c r="C137" s="310"/>
      <c r="D137" s="310"/>
      <c r="E137" s="310"/>
      <c r="F137" s="118"/>
      <c r="G137" s="310"/>
      <c r="H137" s="177"/>
      <c r="I137" s="310"/>
      <c r="J137" s="310"/>
      <c r="K137" s="310"/>
      <c r="L137" s="310"/>
      <c r="M137" s="310"/>
      <c r="N137" s="310"/>
      <c r="O137" s="310"/>
      <c r="P137" s="335"/>
      <c r="Q137" s="310"/>
      <c r="R137" s="310"/>
      <c r="S137" s="177">
        <f>E137</f>
        <v>0</v>
      </c>
      <c r="T137" s="206"/>
      <c r="U137" s="206"/>
      <c r="V137" s="206"/>
      <c r="W137" s="206"/>
      <c r="X137" s="310"/>
      <c r="Y137" s="310"/>
      <c r="Z137" s="310"/>
      <c r="AA137" s="310"/>
      <c r="AB137" s="310"/>
      <c r="AC137" s="6"/>
    </row>
    <row r="138" spans="2:29" s="333" customFormat="1" ht="15" hidden="1" customHeight="1" x14ac:dyDescent="0.25">
      <c r="B138" s="136" t="s">
        <v>465</v>
      </c>
      <c r="C138" s="310"/>
      <c r="D138" s="310"/>
      <c r="E138" s="310"/>
      <c r="F138" s="118"/>
      <c r="G138" s="310"/>
      <c r="H138" s="177"/>
      <c r="I138" s="310"/>
      <c r="J138" s="310"/>
      <c r="K138" s="310"/>
      <c r="L138" s="310"/>
      <c r="M138" s="310"/>
      <c r="N138" s="310"/>
      <c r="O138" s="310"/>
      <c r="P138" s="335"/>
      <c r="Q138" s="310"/>
      <c r="R138" s="310"/>
      <c r="S138" s="177">
        <f t="shared" ref="S138:S139" si="42">E138</f>
        <v>0</v>
      </c>
      <c r="T138" s="206"/>
      <c r="U138" s="206"/>
      <c r="V138" s="206"/>
      <c r="W138" s="206"/>
      <c r="X138" s="310"/>
      <c r="Y138" s="310"/>
      <c r="Z138" s="310"/>
      <c r="AA138" s="310"/>
      <c r="AB138" s="310"/>
      <c r="AC138" s="6"/>
    </row>
    <row r="139" spans="2:29" s="333" customFormat="1" ht="15" hidden="1" customHeight="1" x14ac:dyDescent="0.25">
      <c r="B139" s="136" t="s">
        <v>466</v>
      </c>
      <c r="C139" s="310"/>
      <c r="D139" s="310"/>
      <c r="E139" s="310"/>
      <c r="F139" s="118"/>
      <c r="G139" s="210"/>
      <c r="H139" s="178"/>
      <c r="I139" s="210"/>
      <c r="J139" s="210"/>
      <c r="K139" s="210"/>
      <c r="L139" s="210"/>
      <c r="M139" s="210"/>
      <c r="N139" s="210"/>
      <c r="O139" s="210"/>
      <c r="P139" s="335"/>
      <c r="Q139" s="310"/>
      <c r="R139" s="210"/>
      <c r="S139" s="178">
        <f t="shared" si="42"/>
        <v>0</v>
      </c>
      <c r="T139" s="206"/>
      <c r="U139" s="206"/>
      <c r="V139" s="206"/>
      <c r="W139" s="206"/>
      <c r="X139" s="310"/>
      <c r="Y139" s="310"/>
      <c r="Z139" s="310"/>
      <c r="AA139" s="310"/>
      <c r="AB139" s="310"/>
      <c r="AC139" s="6"/>
    </row>
    <row r="140" spans="2:29" s="313" customFormat="1" ht="15.75" hidden="1" customHeight="1" thickBot="1" x14ac:dyDescent="0.3">
      <c r="B140" s="262" t="str">
        <f>B115&amp;" Total"</f>
        <v>Covered Bonds Total</v>
      </c>
      <c r="C140" s="179"/>
      <c r="D140" s="179"/>
      <c r="E140" s="179"/>
      <c r="G140" s="179"/>
      <c r="H140" s="212"/>
      <c r="I140" s="179"/>
      <c r="J140" s="179"/>
      <c r="K140" s="179"/>
      <c r="L140" s="179"/>
      <c r="M140" s="179"/>
      <c r="N140" s="179"/>
      <c r="O140" s="179"/>
      <c r="P140" s="319"/>
      <c r="Q140" s="179"/>
      <c r="R140" s="179"/>
      <c r="S140" s="212">
        <f t="shared" ref="S140:AB140" si="43">SUM(S127:S139)</f>
        <v>0</v>
      </c>
      <c r="T140" s="179">
        <f t="shared" ref="T140" si="44">SUM(T127:T139)</f>
        <v>0</v>
      </c>
      <c r="U140" s="179">
        <f t="shared" si="43"/>
        <v>0</v>
      </c>
      <c r="V140" s="179">
        <f t="shared" si="43"/>
        <v>0</v>
      </c>
      <c r="W140" s="179">
        <f t="shared" si="43"/>
        <v>0</v>
      </c>
      <c r="X140" s="179">
        <f t="shared" si="43"/>
        <v>0</v>
      </c>
      <c r="Y140" s="179">
        <f t="shared" si="43"/>
        <v>0</v>
      </c>
      <c r="Z140" s="179">
        <f t="shared" ref="Z140:AA140" si="45">SUM(Z127:Z139)</f>
        <v>0</v>
      </c>
      <c r="AA140" s="179">
        <f t="shared" si="45"/>
        <v>0</v>
      </c>
      <c r="AB140" s="179">
        <f t="shared" si="43"/>
        <v>0</v>
      </c>
    </row>
    <row r="141" spans="2:29" s="335" customFormat="1" ht="15" customHeight="1" x14ac:dyDescent="0.25">
      <c r="AC141" s="159"/>
    </row>
    <row r="142" spans="2:29" s="335" customFormat="1" ht="15.75" customHeight="1" thickBot="1" x14ac:dyDescent="0.3">
      <c r="B142" s="167" t="s">
        <v>438</v>
      </c>
      <c r="AC142" s="159"/>
    </row>
    <row r="143" spans="2:29" s="333" customFormat="1" ht="15" customHeight="1" x14ac:dyDescent="0.25">
      <c r="B143" s="479" t="s">
        <v>698</v>
      </c>
      <c r="C143" s="413"/>
      <c r="D143" s="310"/>
      <c r="E143" s="310"/>
      <c r="F143" s="486"/>
      <c r="G143" s="578">
        <v>2.5270000000000001</v>
      </c>
      <c r="H143" s="487"/>
      <c r="I143" s="310"/>
      <c r="J143" s="310"/>
      <c r="K143" s="310"/>
      <c r="L143" s="310"/>
      <c r="M143" s="310"/>
      <c r="N143" s="310"/>
      <c r="O143" s="310"/>
      <c r="P143" s="335"/>
      <c r="Q143" s="310"/>
      <c r="R143" s="579">
        <v>74</v>
      </c>
      <c r="S143" s="176">
        <f t="shared" ref="S143:S165" si="46">E143</f>
        <v>0</v>
      </c>
      <c r="T143" s="206"/>
      <c r="U143" s="206"/>
      <c r="V143" s="206"/>
      <c r="W143" s="206"/>
      <c r="X143" s="310"/>
      <c r="Y143" s="310"/>
      <c r="Z143" s="310"/>
      <c r="AA143" s="310"/>
      <c r="AB143" s="310"/>
      <c r="AC143" s="6"/>
    </row>
    <row r="144" spans="2:29" s="333" customFormat="1" ht="15" customHeight="1" x14ac:dyDescent="0.25">
      <c r="B144" s="480" t="s">
        <v>699</v>
      </c>
      <c r="C144" s="413"/>
      <c r="D144" s="310"/>
      <c r="E144" s="310"/>
      <c r="F144" s="488"/>
      <c r="G144" s="578">
        <v>1.3280000000000001</v>
      </c>
      <c r="H144" s="485"/>
      <c r="I144" s="310"/>
      <c r="J144" s="310"/>
      <c r="K144" s="310"/>
      <c r="L144" s="310"/>
      <c r="M144" s="310"/>
      <c r="N144" s="310"/>
      <c r="O144" s="310"/>
      <c r="P144" s="335"/>
      <c r="Q144" s="310"/>
      <c r="R144" s="579">
        <v>106.4</v>
      </c>
      <c r="S144" s="177">
        <f t="shared" si="46"/>
        <v>0</v>
      </c>
      <c r="T144" s="206"/>
      <c r="U144" s="206"/>
      <c r="V144" s="206"/>
      <c r="W144" s="206"/>
      <c r="X144" s="310"/>
      <c r="Y144" s="310"/>
      <c r="Z144" s="310"/>
      <c r="AA144" s="310"/>
      <c r="AB144" s="310"/>
      <c r="AC144" s="6"/>
    </row>
    <row r="145" spans="2:29" s="333" customFormat="1" ht="15" customHeight="1" x14ac:dyDescent="0.25">
      <c r="B145" s="480" t="s">
        <v>700</v>
      </c>
      <c r="C145" s="413"/>
      <c r="D145" s="410"/>
      <c r="E145" s="410"/>
      <c r="F145" s="488"/>
      <c r="G145" s="578">
        <v>1.3280000000000001</v>
      </c>
      <c r="H145" s="485"/>
      <c r="I145" s="310"/>
      <c r="J145" s="310"/>
      <c r="K145" s="310"/>
      <c r="L145" s="310"/>
      <c r="M145" s="310"/>
      <c r="N145" s="310"/>
      <c r="O145" s="310"/>
      <c r="P145" s="335"/>
      <c r="Q145" s="310"/>
      <c r="R145" s="579">
        <v>106.4</v>
      </c>
      <c r="S145" s="177">
        <f t="shared" si="46"/>
        <v>0</v>
      </c>
      <c r="T145" s="206"/>
      <c r="U145" s="206"/>
      <c r="V145" s="206"/>
      <c r="W145" s="206"/>
      <c r="X145" s="310"/>
      <c r="Y145" s="310"/>
      <c r="Z145" s="310"/>
      <c r="AA145" s="310"/>
      <c r="AB145" s="310"/>
      <c r="AC145" s="6"/>
    </row>
    <row r="146" spans="2:29" s="333" customFormat="1" ht="15" customHeight="1" x14ac:dyDescent="0.25">
      <c r="B146" s="480" t="s">
        <v>690</v>
      </c>
      <c r="C146" s="413"/>
      <c r="D146" s="310"/>
      <c r="E146" s="310"/>
      <c r="F146" s="488"/>
      <c r="G146" s="578">
        <v>1.242</v>
      </c>
      <c r="H146" s="485"/>
      <c r="I146" s="310"/>
      <c r="J146" s="310"/>
      <c r="K146" s="310"/>
      <c r="L146" s="310"/>
      <c r="M146" s="310"/>
      <c r="N146" s="310"/>
      <c r="O146" s="310"/>
      <c r="P146" s="335"/>
      <c r="Q146" s="310"/>
      <c r="R146" s="579">
        <v>473</v>
      </c>
      <c r="S146" s="177">
        <f t="shared" ref="S146" si="47">E146</f>
        <v>0</v>
      </c>
      <c r="T146" s="206"/>
      <c r="U146" s="206"/>
      <c r="V146" s="206"/>
      <c r="W146" s="206"/>
      <c r="X146" s="310"/>
      <c r="Y146" s="310"/>
      <c r="Z146" s="310"/>
      <c r="AA146" s="310"/>
      <c r="AB146" s="310"/>
      <c r="AC146" s="6"/>
    </row>
    <row r="147" spans="2:29" s="333" customFormat="1" ht="15" customHeight="1" x14ac:dyDescent="0.25">
      <c r="B147" s="480" t="s">
        <v>752</v>
      </c>
      <c r="C147" s="413"/>
      <c r="D147" s="410"/>
      <c r="E147" s="410"/>
      <c r="F147" s="488"/>
      <c r="G147" s="578">
        <v>4.0579999999999998</v>
      </c>
      <c r="H147" s="485"/>
      <c r="I147" s="310"/>
      <c r="J147" s="310"/>
      <c r="K147" s="310"/>
      <c r="L147" s="310"/>
      <c r="M147" s="310"/>
      <c r="N147" s="310"/>
      <c r="O147" s="310"/>
      <c r="P147" s="335"/>
      <c r="Q147" s="310"/>
      <c r="R147" s="579">
        <v>318.5</v>
      </c>
      <c r="S147" s="177">
        <f t="shared" ref="S147" si="48">E147</f>
        <v>0</v>
      </c>
      <c r="T147" s="206"/>
      <c r="U147" s="206"/>
      <c r="V147" s="206"/>
      <c r="W147" s="206"/>
      <c r="X147" s="310"/>
      <c r="Y147" s="310"/>
      <c r="Z147" s="310"/>
      <c r="AA147" s="310"/>
      <c r="AB147" s="310"/>
      <c r="AC147" s="6"/>
    </row>
    <row r="148" spans="2:29" s="515" customFormat="1" ht="15" customHeight="1" x14ac:dyDescent="0.25">
      <c r="B148" s="480" t="s">
        <v>753</v>
      </c>
      <c r="C148" s="413"/>
      <c r="D148" s="410"/>
      <c r="E148" s="410"/>
      <c r="F148" s="488"/>
      <c r="G148" s="578">
        <v>1.198</v>
      </c>
      <c r="H148" s="485"/>
      <c r="I148" s="410"/>
      <c r="J148" s="410"/>
      <c r="K148" s="410"/>
      <c r="L148" s="410"/>
      <c r="M148" s="410"/>
      <c r="N148" s="410"/>
      <c r="O148" s="410"/>
      <c r="P148" s="335"/>
      <c r="Q148" s="410"/>
      <c r="R148" s="579">
        <v>105</v>
      </c>
      <c r="S148" s="177"/>
      <c r="T148" s="519"/>
      <c r="U148" s="519"/>
      <c r="V148" s="519"/>
      <c r="W148" s="519"/>
      <c r="X148" s="410"/>
      <c r="Y148" s="410"/>
      <c r="Z148" s="410"/>
      <c r="AA148" s="410"/>
      <c r="AB148" s="410"/>
      <c r="AC148" s="6"/>
    </row>
    <row r="149" spans="2:29" s="333" customFormat="1" ht="15" customHeight="1" x14ac:dyDescent="0.25">
      <c r="B149" s="480" t="s">
        <v>696</v>
      </c>
      <c r="C149" s="413"/>
      <c r="D149" s="310"/>
      <c r="E149" s="310"/>
      <c r="F149" s="488"/>
      <c r="G149" s="578">
        <v>1.4319999999999999</v>
      </c>
      <c r="H149" s="485"/>
      <c r="I149" s="310"/>
      <c r="J149" s="310"/>
      <c r="K149" s="310"/>
      <c r="L149" s="310"/>
      <c r="M149" s="310"/>
      <c r="N149" s="310"/>
      <c r="O149" s="310"/>
      <c r="P149" s="395"/>
      <c r="Q149" s="310"/>
      <c r="R149" s="579">
        <v>508</v>
      </c>
      <c r="S149" s="177">
        <f t="shared" ref="S149:S150" si="49">E149</f>
        <v>0</v>
      </c>
      <c r="T149" s="206"/>
      <c r="U149" s="206"/>
      <c r="V149" s="206"/>
      <c r="W149" s="206"/>
      <c r="X149" s="310"/>
      <c r="Y149" s="310"/>
      <c r="Z149" s="310"/>
      <c r="AA149" s="310"/>
      <c r="AB149" s="310"/>
      <c r="AC149" s="6"/>
    </row>
    <row r="150" spans="2:29" s="333" customFormat="1" ht="15" customHeight="1" x14ac:dyDescent="0.25">
      <c r="B150" s="480" t="s">
        <v>697</v>
      </c>
      <c r="C150" s="413"/>
      <c r="D150" s="310"/>
      <c r="E150" s="310"/>
      <c r="F150" s="488"/>
      <c r="G150" s="578">
        <v>3.629</v>
      </c>
      <c r="H150" s="485"/>
      <c r="I150" s="310"/>
      <c r="J150" s="310"/>
      <c r="K150" s="310"/>
      <c r="L150" s="310"/>
      <c r="M150" s="310"/>
      <c r="N150" s="310"/>
      <c r="O150" s="310"/>
      <c r="P150" s="395"/>
      <c r="Q150" s="310"/>
      <c r="R150" s="579">
        <v>318</v>
      </c>
      <c r="S150" s="177">
        <f t="shared" si="49"/>
        <v>0</v>
      </c>
      <c r="T150" s="206"/>
      <c r="U150" s="206"/>
      <c r="V150" s="206"/>
      <c r="W150" s="206"/>
      <c r="X150" s="310"/>
      <c r="Y150" s="310"/>
      <c r="Z150" s="310"/>
      <c r="AA150" s="310"/>
      <c r="AB150" s="310"/>
      <c r="AC150" s="6"/>
    </row>
    <row r="151" spans="2:29" s="333" customFormat="1" ht="15" customHeight="1" thickBot="1" x14ac:dyDescent="0.3">
      <c r="B151" s="481" t="s">
        <v>693</v>
      </c>
      <c r="C151" s="413"/>
      <c r="D151" s="310"/>
      <c r="E151" s="310"/>
      <c r="F151" s="488"/>
      <c r="G151" s="578">
        <v>5.7649999999999997</v>
      </c>
      <c r="H151" s="485"/>
      <c r="I151" s="310"/>
      <c r="J151" s="310"/>
      <c r="K151" s="310"/>
      <c r="L151" s="310"/>
      <c r="M151" s="310"/>
      <c r="N151" s="310"/>
      <c r="O151" s="310"/>
      <c r="P151" s="335"/>
      <c r="Q151" s="310"/>
      <c r="R151" s="579">
        <v>1238.4000000000001</v>
      </c>
      <c r="S151" s="178">
        <f t="shared" si="46"/>
        <v>0</v>
      </c>
      <c r="T151" s="206"/>
      <c r="U151" s="206"/>
      <c r="V151" s="206"/>
      <c r="W151" s="206"/>
      <c r="X151" s="310"/>
      <c r="Y151" s="310"/>
      <c r="Z151" s="310"/>
      <c r="AA151" s="310"/>
      <c r="AB151" s="310"/>
      <c r="AC151" s="6"/>
    </row>
    <row r="152" spans="2:29" s="313" customFormat="1" ht="15" hidden="1" customHeight="1" x14ac:dyDescent="0.25">
      <c r="B152" s="260" t="str">
        <f>B142&amp;" Total"</f>
        <v>Indices Total</v>
      </c>
      <c r="C152" s="490"/>
      <c r="D152" s="490"/>
      <c r="E152" s="490"/>
      <c r="F152" s="491"/>
      <c r="G152" s="490"/>
      <c r="H152" s="492"/>
      <c r="I152" s="490"/>
      <c r="J152" s="490"/>
      <c r="K152" s="490"/>
      <c r="L152" s="490"/>
      <c r="M152" s="490"/>
      <c r="N152" s="490"/>
      <c r="O152" s="490"/>
      <c r="P152" s="505"/>
      <c r="Q152" s="490"/>
      <c r="R152" s="490"/>
      <c r="S152" s="211">
        <f t="shared" si="46"/>
        <v>0</v>
      </c>
      <c r="T152" s="179">
        <f t="shared" ref="T152" si="50">SUM(T143:T151)</f>
        <v>0</v>
      </c>
      <c r="U152" s="179">
        <f t="shared" ref="U152:AB152" si="51">SUM(U143:U151)</f>
        <v>0</v>
      </c>
      <c r="V152" s="179">
        <f t="shared" si="51"/>
        <v>0</v>
      </c>
      <c r="W152" s="179">
        <f t="shared" si="51"/>
        <v>0</v>
      </c>
      <c r="X152" s="179">
        <f t="shared" si="51"/>
        <v>0</v>
      </c>
      <c r="Y152" s="179">
        <f t="shared" si="51"/>
        <v>0</v>
      </c>
      <c r="Z152" s="179">
        <f t="shared" ref="Z152:AA152" si="52">SUM(Z143:Z151)</f>
        <v>0</v>
      </c>
      <c r="AA152" s="179">
        <f t="shared" si="52"/>
        <v>0</v>
      </c>
      <c r="AB152" s="179">
        <f t="shared" si="51"/>
        <v>0</v>
      </c>
    </row>
    <row r="153" spans="2:29" s="333" customFormat="1" ht="15" hidden="1" customHeight="1" x14ac:dyDescent="0.25">
      <c r="B153" s="136" t="s">
        <v>467</v>
      </c>
      <c r="C153" s="310"/>
      <c r="D153" s="310"/>
      <c r="E153" s="310"/>
      <c r="F153" s="488"/>
      <c r="G153" s="310"/>
      <c r="H153" s="487"/>
      <c r="I153" s="310"/>
      <c r="J153" s="310"/>
      <c r="K153" s="310"/>
      <c r="L153" s="310"/>
      <c r="M153" s="310"/>
      <c r="N153" s="310"/>
      <c r="O153" s="310"/>
      <c r="P153" s="335"/>
      <c r="Q153" s="310"/>
      <c r="R153" s="310"/>
      <c r="S153" s="176">
        <f t="shared" si="46"/>
        <v>0</v>
      </c>
      <c r="T153" s="206"/>
      <c r="U153" s="206"/>
      <c r="V153" s="206"/>
      <c r="W153" s="206"/>
      <c r="X153" s="310"/>
      <c r="Y153" s="310"/>
      <c r="Z153" s="310"/>
      <c r="AA153" s="310"/>
      <c r="AB153" s="310"/>
      <c r="AC153" s="6"/>
    </row>
    <row r="154" spans="2:29" s="333" customFormat="1" ht="15" hidden="1" customHeight="1" x14ac:dyDescent="0.25">
      <c r="B154" s="136" t="s">
        <v>198</v>
      </c>
      <c r="C154" s="310"/>
      <c r="D154" s="310"/>
      <c r="E154" s="310"/>
      <c r="F154" s="488"/>
      <c r="G154" s="310"/>
      <c r="H154" s="485"/>
      <c r="I154" s="310"/>
      <c r="J154" s="310"/>
      <c r="K154" s="310"/>
      <c r="L154" s="310"/>
      <c r="M154" s="310"/>
      <c r="N154" s="310"/>
      <c r="O154" s="310"/>
      <c r="P154" s="335"/>
      <c r="Q154" s="310"/>
      <c r="R154" s="310"/>
      <c r="S154" s="177">
        <f t="shared" si="46"/>
        <v>0</v>
      </c>
      <c r="T154" s="206"/>
      <c r="U154" s="206"/>
      <c r="V154" s="206"/>
      <c r="W154" s="206"/>
      <c r="X154" s="310"/>
      <c r="Y154" s="310"/>
      <c r="Z154" s="310"/>
      <c r="AA154" s="310"/>
      <c r="AB154" s="310"/>
      <c r="AC154" s="6"/>
    </row>
    <row r="155" spans="2:29" s="333" customFormat="1" ht="15" hidden="1" customHeight="1" x14ac:dyDescent="0.25">
      <c r="B155" s="136" t="s">
        <v>199</v>
      </c>
      <c r="C155" s="310"/>
      <c r="D155" s="310"/>
      <c r="E155" s="310"/>
      <c r="F155" s="488"/>
      <c r="G155" s="310"/>
      <c r="H155" s="485"/>
      <c r="I155" s="310"/>
      <c r="J155" s="310"/>
      <c r="K155" s="310"/>
      <c r="L155" s="310"/>
      <c r="M155" s="310"/>
      <c r="N155" s="310"/>
      <c r="O155" s="310"/>
      <c r="P155" s="335"/>
      <c r="Q155" s="310"/>
      <c r="R155" s="310"/>
      <c r="S155" s="177">
        <f t="shared" si="46"/>
        <v>0</v>
      </c>
      <c r="T155" s="206"/>
      <c r="U155" s="206"/>
      <c r="V155" s="206"/>
      <c r="W155" s="206"/>
      <c r="X155" s="310"/>
      <c r="Y155" s="310"/>
      <c r="Z155" s="310"/>
      <c r="AA155" s="310"/>
      <c r="AB155" s="310"/>
      <c r="AC155" s="6"/>
    </row>
    <row r="156" spans="2:29" s="333" customFormat="1" ht="15" hidden="1" customHeight="1" x14ac:dyDescent="0.25">
      <c r="B156" s="136" t="s">
        <v>200</v>
      </c>
      <c r="C156" s="310"/>
      <c r="D156" s="310"/>
      <c r="E156" s="310"/>
      <c r="F156" s="488"/>
      <c r="G156" s="310"/>
      <c r="H156" s="485"/>
      <c r="I156" s="310"/>
      <c r="J156" s="310"/>
      <c r="K156" s="310"/>
      <c r="L156" s="310"/>
      <c r="M156" s="310"/>
      <c r="N156" s="310"/>
      <c r="O156" s="310"/>
      <c r="P156" s="335"/>
      <c r="Q156" s="310"/>
      <c r="R156" s="310"/>
      <c r="S156" s="177">
        <f t="shared" si="46"/>
        <v>0</v>
      </c>
      <c r="T156" s="206"/>
      <c r="U156" s="206"/>
      <c r="V156" s="206"/>
      <c r="W156" s="206"/>
      <c r="X156" s="310"/>
      <c r="Y156" s="310"/>
      <c r="Z156" s="310"/>
      <c r="AA156" s="310"/>
      <c r="AB156" s="310"/>
      <c r="AC156" s="6"/>
    </row>
    <row r="157" spans="2:29" s="333" customFormat="1" ht="15" hidden="1" customHeight="1" x14ac:dyDescent="0.25">
      <c r="B157" s="136" t="s">
        <v>464</v>
      </c>
      <c r="C157" s="310"/>
      <c r="D157" s="310"/>
      <c r="E157" s="310"/>
      <c r="F157" s="488"/>
      <c r="G157" s="310"/>
      <c r="H157" s="485"/>
      <c r="I157" s="310"/>
      <c r="J157" s="310"/>
      <c r="K157" s="310"/>
      <c r="L157" s="310"/>
      <c r="M157" s="310"/>
      <c r="N157" s="310"/>
      <c r="O157" s="310"/>
      <c r="P157" s="335"/>
      <c r="Q157" s="310"/>
      <c r="R157" s="310"/>
      <c r="S157" s="177">
        <f t="shared" si="46"/>
        <v>0</v>
      </c>
      <c r="T157" s="206"/>
      <c r="U157" s="206"/>
      <c r="V157" s="206"/>
      <c r="W157" s="206"/>
      <c r="X157" s="310"/>
      <c r="Y157" s="310"/>
      <c r="Z157" s="310"/>
      <c r="AA157" s="310"/>
      <c r="AB157" s="310"/>
      <c r="AC157" s="6"/>
    </row>
    <row r="158" spans="2:29" s="333" customFormat="1" ht="15" hidden="1" customHeight="1" x14ac:dyDescent="0.25">
      <c r="B158" s="136" t="s">
        <v>468</v>
      </c>
      <c r="C158" s="310"/>
      <c r="D158" s="310"/>
      <c r="E158" s="310"/>
      <c r="F158" s="488"/>
      <c r="G158" s="310"/>
      <c r="H158" s="485"/>
      <c r="I158" s="310"/>
      <c r="J158" s="310"/>
      <c r="K158" s="310"/>
      <c r="L158" s="310"/>
      <c r="M158" s="310"/>
      <c r="N158" s="310"/>
      <c r="O158" s="310"/>
      <c r="P158" s="335"/>
      <c r="Q158" s="310"/>
      <c r="R158" s="310"/>
      <c r="S158" s="177">
        <f t="shared" si="46"/>
        <v>0</v>
      </c>
      <c r="T158" s="206"/>
      <c r="U158" s="206"/>
      <c r="V158" s="206"/>
      <c r="W158" s="206"/>
      <c r="X158" s="310"/>
      <c r="Y158" s="310"/>
      <c r="Z158" s="310"/>
      <c r="AA158" s="310"/>
      <c r="AB158" s="310"/>
      <c r="AC158" s="6"/>
    </row>
    <row r="159" spans="2:29" s="333" customFormat="1" ht="15" hidden="1" customHeight="1" x14ac:dyDescent="0.25">
      <c r="B159" s="136" t="s">
        <v>449</v>
      </c>
      <c r="C159" s="310"/>
      <c r="D159" s="310"/>
      <c r="E159" s="310"/>
      <c r="F159" s="488"/>
      <c r="G159" s="310"/>
      <c r="H159" s="485"/>
      <c r="I159" s="310"/>
      <c r="J159" s="310"/>
      <c r="K159" s="310"/>
      <c r="L159" s="310"/>
      <c r="M159" s="310"/>
      <c r="N159" s="310"/>
      <c r="O159" s="310"/>
      <c r="P159" s="335"/>
      <c r="Q159" s="310"/>
      <c r="R159" s="310"/>
      <c r="S159" s="177">
        <f t="shared" si="46"/>
        <v>0</v>
      </c>
      <c r="T159" s="206"/>
      <c r="U159" s="206"/>
      <c r="V159" s="206"/>
      <c r="W159" s="206"/>
      <c r="X159" s="310"/>
      <c r="Y159" s="310"/>
      <c r="Z159" s="310"/>
      <c r="AA159" s="310"/>
      <c r="AB159" s="310"/>
      <c r="AC159" s="6"/>
    </row>
    <row r="160" spans="2:29" s="333" customFormat="1" ht="15" hidden="1" customHeight="1" x14ac:dyDescent="0.25">
      <c r="B160" s="136" t="s">
        <v>450</v>
      </c>
      <c r="C160" s="310"/>
      <c r="D160" s="310"/>
      <c r="E160" s="310"/>
      <c r="F160" s="488"/>
      <c r="G160" s="310"/>
      <c r="H160" s="485"/>
      <c r="I160" s="310"/>
      <c r="J160" s="310"/>
      <c r="K160" s="310"/>
      <c r="L160" s="310"/>
      <c r="M160" s="310"/>
      <c r="N160" s="310"/>
      <c r="O160" s="310"/>
      <c r="P160" s="335"/>
      <c r="Q160" s="310"/>
      <c r="R160" s="310"/>
      <c r="S160" s="177">
        <f t="shared" si="46"/>
        <v>0</v>
      </c>
      <c r="T160" s="206"/>
      <c r="U160" s="206"/>
      <c r="V160" s="206"/>
      <c r="W160" s="206"/>
      <c r="X160" s="310"/>
      <c r="Y160" s="310"/>
      <c r="Z160" s="310"/>
      <c r="AA160" s="310"/>
      <c r="AB160" s="310"/>
      <c r="AC160" s="6"/>
    </row>
    <row r="161" spans="2:29" s="333" customFormat="1" ht="15" hidden="1" customHeight="1" x14ac:dyDescent="0.25">
      <c r="B161" s="136" t="s">
        <v>451</v>
      </c>
      <c r="C161" s="310"/>
      <c r="D161" s="310"/>
      <c r="E161" s="310"/>
      <c r="F161" s="488"/>
      <c r="G161" s="310"/>
      <c r="H161" s="485"/>
      <c r="I161" s="310"/>
      <c r="J161" s="310"/>
      <c r="K161" s="310"/>
      <c r="L161" s="310"/>
      <c r="M161" s="310"/>
      <c r="N161" s="310"/>
      <c r="O161" s="310"/>
      <c r="P161" s="335"/>
      <c r="Q161" s="310"/>
      <c r="R161" s="310"/>
      <c r="S161" s="177">
        <f t="shared" si="46"/>
        <v>0</v>
      </c>
      <c r="T161" s="206"/>
      <c r="U161" s="206"/>
      <c r="V161" s="206"/>
      <c r="W161" s="206"/>
      <c r="X161" s="310"/>
      <c r="Y161" s="310"/>
      <c r="Z161" s="310"/>
      <c r="AA161" s="310"/>
      <c r="AB161" s="310"/>
      <c r="AC161" s="6"/>
    </row>
    <row r="162" spans="2:29" s="333" customFormat="1" ht="15" hidden="1" customHeight="1" x14ac:dyDescent="0.25">
      <c r="B162" s="136" t="s">
        <v>452</v>
      </c>
      <c r="C162" s="310"/>
      <c r="D162" s="310"/>
      <c r="E162" s="310"/>
      <c r="F162" s="488"/>
      <c r="G162" s="310"/>
      <c r="H162" s="485"/>
      <c r="I162" s="310"/>
      <c r="J162" s="310"/>
      <c r="K162" s="310"/>
      <c r="L162" s="310"/>
      <c r="M162" s="310"/>
      <c r="N162" s="310"/>
      <c r="O162" s="310"/>
      <c r="P162" s="335"/>
      <c r="Q162" s="310"/>
      <c r="R162" s="310"/>
      <c r="S162" s="177">
        <f t="shared" si="46"/>
        <v>0</v>
      </c>
      <c r="T162" s="206"/>
      <c r="U162" s="206"/>
      <c r="V162" s="206"/>
      <c r="W162" s="206"/>
      <c r="X162" s="310"/>
      <c r="Y162" s="310"/>
      <c r="Z162" s="310"/>
      <c r="AA162" s="310"/>
      <c r="AB162" s="310"/>
      <c r="AC162" s="6"/>
    </row>
    <row r="163" spans="2:29" s="333" customFormat="1" ht="15" hidden="1" customHeight="1" x14ac:dyDescent="0.25">
      <c r="B163" s="136" t="s">
        <v>469</v>
      </c>
      <c r="C163" s="310"/>
      <c r="D163" s="310"/>
      <c r="E163" s="310"/>
      <c r="F163" s="488"/>
      <c r="G163" s="310"/>
      <c r="H163" s="485"/>
      <c r="I163" s="310"/>
      <c r="J163" s="310"/>
      <c r="K163" s="310"/>
      <c r="L163" s="310"/>
      <c r="M163" s="310"/>
      <c r="N163" s="310"/>
      <c r="O163" s="310"/>
      <c r="P163" s="335"/>
      <c r="Q163" s="310"/>
      <c r="R163" s="310"/>
      <c r="S163" s="177">
        <f t="shared" si="46"/>
        <v>0</v>
      </c>
      <c r="T163" s="206"/>
      <c r="U163" s="206"/>
      <c r="V163" s="206"/>
      <c r="W163" s="206"/>
      <c r="X163" s="310"/>
      <c r="Y163" s="310"/>
      <c r="Z163" s="310"/>
      <c r="AA163" s="310"/>
      <c r="AB163" s="310"/>
      <c r="AC163" s="6"/>
    </row>
    <row r="164" spans="2:29" s="333" customFormat="1" ht="15" hidden="1" customHeight="1" x14ac:dyDescent="0.25">
      <c r="B164" s="136" t="s">
        <v>465</v>
      </c>
      <c r="C164" s="310"/>
      <c r="D164" s="310"/>
      <c r="E164" s="310"/>
      <c r="F164" s="488"/>
      <c r="G164" s="310"/>
      <c r="H164" s="485"/>
      <c r="I164" s="310"/>
      <c r="J164" s="310"/>
      <c r="K164" s="310"/>
      <c r="L164" s="310"/>
      <c r="M164" s="310"/>
      <c r="N164" s="310"/>
      <c r="O164" s="310"/>
      <c r="P164" s="335"/>
      <c r="Q164" s="310"/>
      <c r="R164" s="310"/>
      <c r="S164" s="177">
        <f t="shared" si="46"/>
        <v>0</v>
      </c>
      <c r="T164" s="206"/>
      <c r="U164" s="206"/>
      <c r="V164" s="206"/>
      <c r="W164" s="206"/>
      <c r="X164" s="310"/>
      <c r="Y164" s="310"/>
      <c r="Z164" s="310"/>
      <c r="AA164" s="310"/>
      <c r="AB164" s="310"/>
      <c r="AC164" s="6"/>
    </row>
    <row r="165" spans="2:29" s="333" customFormat="1" ht="15" hidden="1" customHeight="1" x14ac:dyDescent="0.25">
      <c r="B165" s="136" t="s">
        <v>466</v>
      </c>
      <c r="C165" s="310"/>
      <c r="D165" s="310"/>
      <c r="E165" s="310"/>
      <c r="F165" s="488"/>
      <c r="G165" s="210"/>
      <c r="H165" s="489"/>
      <c r="I165" s="210"/>
      <c r="J165" s="210"/>
      <c r="K165" s="210"/>
      <c r="L165" s="210"/>
      <c r="M165" s="210"/>
      <c r="N165" s="210"/>
      <c r="O165" s="210"/>
      <c r="P165" s="335"/>
      <c r="Q165" s="310"/>
      <c r="R165" s="210"/>
      <c r="S165" s="178">
        <f t="shared" si="46"/>
        <v>0</v>
      </c>
      <c r="T165" s="206"/>
      <c r="U165" s="206"/>
      <c r="V165" s="206"/>
      <c r="W165" s="206"/>
      <c r="X165" s="310"/>
      <c r="Y165" s="310"/>
      <c r="Z165" s="310"/>
      <c r="AA165" s="310"/>
      <c r="AB165" s="310"/>
      <c r="AC165" s="6"/>
    </row>
    <row r="166" spans="2:29" s="313" customFormat="1" ht="15.75" hidden="1" customHeight="1" thickBot="1" x14ac:dyDescent="0.3">
      <c r="B166" s="262" t="str">
        <f>B142&amp;" Total"</f>
        <v>Indices Total</v>
      </c>
      <c r="C166" s="490"/>
      <c r="D166" s="490"/>
      <c r="E166" s="490"/>
      <c r="F166" s="187"/>
      <c r="G166" s="490"/>
      <c r="H166" s="493"/>
      <c r="I166" s="490"/>
      <c r="J166" s="490"/>
      <c r="K166" s="490"/>
      <c r="L166" s="490"/>
      <c r="M166" s="490"/>
      <c r="N166" s="490"/>
      <c r="O166" s="490"/>
      <c r="P166" s="319"/>
      <c r="Q166" s="490"/>
      <c r="R166" s="490"/>
      <c r="S166" s="212">
        <f t="shared" ref="S166:AB166" si="53">SUM(S153:S165)</f>
        <v>0</v>
      </c>
      <c r="T166" s="179">
        <f t="shared" ref="T166:U166" si="54">SUM(T153:T165)</f>
        <v>0</v>
      </c>
      <c r="U166" s="179">
        <f t="shared" si="54"/>
        <v>0</v>
      </c>
      <c r="V166" s="179">
        <f t="shared" ref="V166" si="55">SUM(V153:V165)</f>
        <v>0</v>
      </c>
      <c r="W166" s="179">
        <f t="shared" si="53"/>
        <v>0</v>
      </c>
      <c r="X166" s="179">
        <f t="shared" si="53"/>
        <v>0</v>
      </c>
      <c r="Y166" s="179">
        <f t="shared" si="53"/>
        <v>0</v>
      </c>
      <c r="Z166" s="179">
        <f t="shared" ref="Z166:AA166" si="56">SUM(Z153:Z165)</f>
        <v>0</v>
      </c>
      <c r="AA166" s="179">
        <f t="shared" si="56"/>
        <v>0</v>
      </c>
      <c r="AB166" s="179">
        <f t="shared" si="53"/>
        <v>0</v>
      </c>
    </row>
    <row r="167" spans="2:29" s="335" customFormat="1" ht="15" customHeight="1" x14ac:dyDescent="0.25">
      <c r="C167" s="486"/>
      <c r="D167" s="486"/>
      <c r="E167" s="486"/>
      <c r="F167" s="486"/>
      <c r="G167" s="486"/>
      <c r="H167" s="486"/>
      <c r="I167" s="486"/>
      <c r="J167" s="486"/>
      <c r="K167" s="486"/>
      <c r="L167" s="486"/>
      <c r="M167" s="486"/>
      <c r="N167" s="486"/>
      <c r="O167" s="486"/>
      <c r="Q167" s="486"/>
      <c r="R167" s="486"/>
      <c r="AC167" s="159"/>
    </row>
    <row r="168" spans="2:29" s="335" customFormat="1" ht="15.75" customHeight="1" thickBot="1" x14ac:dyDescent="0.3">
      <c r="B168" s="167" t="s">
        <v>457</v>
      </c>
      <c r="C168" s="486"/>
      <c r="D168" s="486"/>
      <c r="E168" s="486"/>
      <c r="F168" s="486"/>
      <c r="G168" s="486"/>
      <c r="H168" s="486"/>
      <c r="I168" s="486"/>
      <c r="J168" s="486"/>
      <c r="K168" s="486"/>
      <c r="L168" s="486"/>
      <c r="M168" s="486"/>
      <c r="N168" s="486"/>
      <c r="O168" s="486"/>
      <c r="Q168" s="486"/>
      <c r="R168" s="486"/>
      <c r="AC168" s="159"/>
    </row>
    <row r="169" spans="2:29" s="333" customFormat="1" ht="15" customHeight="1" x14ac:dyDescent="0.25">
      <c r="B169" s="479" t="s">
        <v>698</v>
      </c>
      <c r="C169" s="413"/>
      <c r="D169" s="310"/>
      <c r="E169" s="310"/>
      <c r="F169" s="486"/>
      <c r="G169" s="578">
        <v>2.5270000000000001</v>
      </c>
      <c r="H169" s="487"/>
      <c r="I169" s="310"/>
      <c r="J169" s="310"/>
      <c r="K169" s="310"/>
      <c r="L169" s="310"/>
      <c r="M169" s="310"/>
      <c r="N169" s="310"/>
      <c r="O169" s="310"/>
      <c r="P169" s="335"/>
      <c r="Q169" s="310"/>
      <c r="R169" s="579">
        <v>74</v>
      </c>
      <c r="S169" s="176">
        <f t="shared" ref="S169:S191" si="57">E169</f>
        <v>0</v>
      </c>
      <c r="T169" s="206"/>
      <c r="U169" s="206"/>
      <c r="V169" s="206"/>
      <c r="W169" s="206"/>
      <c r="X169" s="310"/>
      <c r="Y169" s="310"/>
      <c r="Z169" s="310"/>
      <c r="AA169" s="310"/>
      <c r="AB169" s="310"/>
      <c r="AC169" s="6"/>
    </row>
    <row r="170" spans="2:29" s="333" customFormat="1" ht="15" customHeight="1" x14ac:dyDescent="0.25">
      <c r="B170" s="480" t="s">
        <v>699</v>
      </c>
      <c r="C170" s="413"/>
      <c r="D170" s="310"/>
      <c r="E170" s="310"/>
      <c r="F170" s="488"/>
      <c r="G170" s="578">
        <v>1.3280000000000001</v>
      </c>
      <c r="H170" s="485"/>
      <c r="I170" s="310"/>
      <c r="J170" s="310"/>
      <c r="K170" s="310"/>
      <c r="L170" s="310"/>
      <c r="M170" s="310"/>
      <c r="N170" s="310"/>
      <c r="O170" s="310"/>
      <c r="P170" s="335"/>
      <c r="Q170" s="310"/>
      <c r="R170" s="579">
        <v>106.4</v>
      </c>
      <c r="S170" s="177">
        <f t="shared" ref="S170:S171" si="58">E170</f>
        <v>0</v>
      </c>
      <c r="T170" s="206"/>
      <c r="U170" s="206"/>
      <c r="V170" s="206"/>
      <c r="W170" s="206"/>
      <c r="X170" s="310"/>
      <c r="Y170" s="310"/>
      <c r="Z170" s="310"/>
      <c r="AA170" s="310"/>
      <c r="AB170" s="310"/>
      <c r="AC170" s="6"/>
    </row>
    <row r="171" spans="2:29" s="333" customFormat="1" ht="15" customHeight="1" x14ac:dyDescent="0.25">
      <c r="B171" s="480" t="s">
        <v>700</v>
      </c>
      <c r="C171" s="413"/>
      <c r="D171" s="410"/>
      <c r="E171" s="410"/>
      <c r="F171" s="488"/>
      <c r="G171" s="578">
        <v>1.3280000000000001</v>
      </c>
      <c r="H171" s="485"/>
      <c r="I171" s="310"/>
      <c r="J171" s="310"/>
      <c r="K171" s="310"/>
      <c r="L171" s="310"/>
      <c r="M171" s="310"/>
      <c r="N171" s="310"/>
      <c r="O171" s="310"/>
      <c r="P171" s="335"/>
      <c r="Q171" s="310"/>
      <c r="R171" s="579">
        <v>106.4</v>
      </c>
      <c r="S171" s="177">
        <f t="shared" si="58"/>
        <v>0</v>
      </c>
      <c r="T171" s="206"/>
      <c r="U171" s="206"/>
      <c r="V171" s="206"/>
      <c r="W171" s="206"/>
      <c r="X171" s="310"/>
      <c r="Y171" s="310"/>
      <c r="Z171" s="310"/>
      <c r="AA171" s="310"/>
      <c r="AB171" s="310"/>
      <c r="AC171" s="6"/>
    </row>
    <row r="172" spans="2:29" s="333" customFormat="1" ht="15" customHeight="1" x14ac:dyDescent="0.25">
      <c r="B172" s="480" t="s">
        <v>690</v>
      </c>
      <c r="C172" s="413"/>
      <c r="D172" s="310"/>
      <c r="E172" s="310"/>
      <c r="F172" s="488"/>
      <c r="G172" s="578">
        <v>1.242</v>
      </c>
      <c r="H172" s="485"/>
      <c r="I172" s="310"/>
      <c r="J172" s="310"/>
      <c r="K172" s="310"/>
      <c r="L172" s="310"/>
      <c r="M172" s="310"/>
      <c r="N172" s="310"/>
      <c r="O172" s="310"/>
      <c r="P172" s="335"/>
      <c r="Q172" s="310"/>
      <c r="R172" s="579">
        <v>473</v>
      </c>
      <c r="S172" s="177">
        <f t="shared" si="57"/>
        <v>0</v>
      </c>
      <c r="T172" s="206"/>
      <c r="U172" s="206"/>
      <c r="V172" s="206"/>
      <c r="W172" s="206"/>
      <c r="X172" s="310"/>
      <c r="Y172" s="310"/>
      <c r="Z172" s="310"/>
      <c r="AA172" s="310"/>
      <c r="AB172" s="310"/>
      <c r="AC172" s="6"/>
    </row>
    <row r="173" spans="2:29" s="333" customFormat="1" ht="15" customHeight="1" x14ac:dyDescent="0.25">
      <c r="B173" s="480" t="s">
        <v>752</v>
      </c>
      <c r="C173" s="413"/>
      <c r="D173" s="410"/>
      <c r="E173" s="410"/>
      <c r="F173" s="488"/>
      <c r="G173" s="578">
        <v>4.0579999999999998</v>
      </c>
      <c r="H173" s="485"/>
      <c r="I173" s="310"/>
      <c r="J173" s="310"/>
      <c r="K173" s="310"/>
      <c r="L173" s="310"/>
      <c r="M173" s="310"/>
      <c r="N173" s="310"/>
      <c r="O173" s="310"/>
      <c r="P173" s="335"/>
      <c r="Q173" s="310"/>
      <c r="R173" s="579">
        <v>318.5</v>
      </c>
      <c r="S173" s="177">
        <f t="shared" ref="S173:S175" si="59">E173</f>
        <v>0</v>
      </c>
      <c r="T173" s="206"/>
      <c r="U173" s="206"/>
      <c r="V173" s="206"/>
      <c r="W173" s="206"/>
      <c r="X173" s="310"/>
      <c r="Y173" s="310"/>
      <c r="Z173" s="310"/>
      <c r="AA173" s="310"/>
      <c r="AB173" s="310"/>
      <c r="AC173" s="6"/>
    </row>
    <row r="174" spans="2:29" s="515" customFormat="1" ht="15" customHeight="1" x14ac:dyDescent="0.25">
      <c r="B174" s="480" t="s">
        <v>753</v>
      </c>
      <c r="C174" s="413"/>
      <c r="D174" s="410"/>
      <c r="E174" s="410"/>
      <c r="F174" s="488"/>
      <c r="G174" s="578">
        <v>1.198</v>
      </c>
      <c r="H174" s="485"/>
      <c r="I174" s="410"/>
      <c r="J174" s="410"/>
      <c r="K174" s="410"/>
      <c r="L174" s="410"/>
      <c r="M174" s="410"/>
      <c r="N174" s="410"/>
      <c r="O174" s="410"/>
      <c r="P174" s="335"/>
      <c r="Q174" s="410"/>
      <c r="R174" s="579">
        <v>105</v>
      </c>
      <c r="S174" s="177"/>
      <c r="T174" s="519"/>
      <c r="U174" s="519"/>
      <c r="V174" s="519"/>
      <c r="W174" s="519"/>
      <c r="X174" s="410"/>
      <c r="Y174" s="410"/>
      <c r="Z174" s="410"/>
      <c r="AA174" s="410"/>
      <c r="AB174" s="410"/>
      <c r="AC174" s="6"/>
    </row>
    <row r="175" spans="2:29" s="333" customFormat="1" ht="15" customHeight="1" x14ac:dyDescent="0.25">
      <c r="B175" s="480" t="s">
        <v>696</v>
      </c>
      <c r="C175" s="413"/>
      <c r="D175" s="310"/>
      <c r="E175" s="310"/>
      <c r="F175" s="488"/>
      <c r="G175" s="578">
        <v>1.4319999999999999</v>
      </c>
      <c r="H175" s="485"/>
      <c r="I175" s="310"/>
      <c r="J175" s="310"/>
      <c r="K175" s="310"/>
      <c r="L175" s="310"/>
      <c r="M175" s="310"/>
      <c r="N175" s="310"/>
      <c r="O175" s="310"/>
      <c r="P175" s="395"/>
      <c r="Q175" s="310"/>
      <c r="R175" s="579">
        <v>508</v>
      </c>
      <c r="S175" s="177">
        <f t="shared" si="59"/>
        <v>0</v>
      </c>
      <c r="T175" s="206"/>
      <c r="U175" s="206"/>
      <c r="V175" s="206"/>
      <c r="W175" s="206"/>
      <c r="X175" s="310"/>
      <c r="Y175" s="310"/>
      <c r="Z175" s="310"/>
      <c r="AA175" s="310"/>
      <c r="AB175" s="310"/>
      <c r="AC175" s="6"/>
    </row>
    <row r="176" spans="2:29" s="333" customFormat="1" ht="15" customHeight="1" x14ac:dyDescent="0.25">
      <c r="B176" s="480" t="s">
        <v>697</v>
      </c>
      <c r="C176" s="413"/>
      <c r="D176" s="310"/>
      <c r="E176" s="310"/>
      <c r="F176" s="488"/>
      <c r="G176" s="578">
        <v>3.629</v>
      </c>
      <c r="H176" s="485"/>
      <c r="I176" s="310"/>
      <c r="J176" s="310"/>
      <c r="K176" s="310"/>
      <c r="L176" s="310"/>
      <c r="M176" s="310"/>
      <c r="N176" s="310"/>
      <c r="O176" s="310"/>
      <c r="P176" s="395"/>
      <c r="Q176" s="310"/>
      <c r="R176" s="579">
        <v>318</v>
      </c>
      <c r="S176" s="177">
        <f t="shared" si="57"/>
        <v>0</v>
      </c>
      <c r="T176" s="206"/>
      <c r="U176" s="206"/>
      <c r="V176" s="206"/>
      <c r="W176" s="206"/>
      <c r="X176" s="310"/>
      <c r="Y176" s="310"/>
      <c r="Z176" s="310"/>
      <c r="AA176" s="310"/>
      <c r="AB176" s="310"/>
      <c r="AC176" s="6"/>
    </row>
    <row r="177" spans="2:29" s="333" customFormat="1" ht="15" customHeight="1" thickBot="1" x14ac:dyDescent="0.3">
      <c r="B177" s="481" t="s">
        <v>693</v>
      </c>
      <c r="C177" s="413"/>
      <c r="D177" s="310"/>
      <c r="E177" s="310"/>
      <c r="F177" s="488"/>
      <c r="G177" s="578">
        <v>5.7649999999999997</v>
      </c>
      <c r="H177" s="485"/>
      <c r="I177" s="310"/>
      <c r="J177" s="310"/>
      <c r="K177" s="310"/>
      <c r="L177" s="310"/>
      <c r="M177" s="310"/>
      <c r="N177" s="310"/>
      <c r="O177" s="310"/>
      <c r="P177" s="335"/>
      <c r="Q177" s="310"/>
      <c r="R177" s="579">
        <v>1238.4000000000001</v>
      </c>
      <c r="S177" s="178">
        <f t="shared" si="57"/>
        <v>0</v>
      </c>
      <c r="T177" s="206"/>
      <c r="U177" s="206"/>
      <c r="V177" s="206"/>
      <c r="W177" s="206"/>
      <c r="X177" s="310"/>
      <c r="Y177" s="310"/>
      <c r="Z177" s="310"/>
      <c r="AA177" s="310"/>
      <c r="AB177" s="310"/>
      <c r="AC177" s="6"/>
    </row>
    <row r="178" spans="2:29" s="313" customFormat="1" ht="15" hidden="1" customHeight="1" x14ac:dyDescent="0.25">
      <c r="B178" s="260" t="str">
        <f>B168&amp;" Total"</f>
        <v>Index Tranches Total</v>
      </c>
      <c r="C178" s="490"/>
      <c r="D178" s="490"/>
      <c r="E178" s="490"/>
      <c r="F178" s="491"/>
      <c r="G178" s="490"/>
      <c r="H178" s="492"/>
      <c r="I178" s="490"/>
      <c r="J178" s="490"/>
      <c r="K178" s="490"/>
      <c r="L178" s="490"/>
      <c r="M178" s="490"/>
      <c r="N178" s="490"/>
      <c r="O178" s="490"/>
      <c r="P178" s="505"/>
      <c r="Q178" s="490"/>
      <c r="R178" s="490"/>
      <c r="S178" s="211">
        <f t="shared" si="57"/>
        <v>0</v>
      </c>
      <c r="T178" s="179">
        <f t="shared" ref="T178" si="60">SUM(T169:T177)</f>
        <v>0</v>
      </c>
      <c r="U178" s="179">
        <f t="shared" ref="U178:AB178" si="61">SUM(U169:U177)</f>
        <v>0</v>
      </c>
      <c r="V178" s="179">
        <f t="shared" si="61"/>
        <v>0</v>
      </c>
      <c r="W178" s="179">
        <f t="shared" si="61"/>
        <v>0</v>
      </c>
      <c r="X178" s="179">
        <f t="shared" si="61"/>
        <v>0</v>
      </c>
      <c r="Y178" s="179">
        <f t="shared" si="61"/>
        <v>0</v>
      </c>
      <c r="Z178" s="179">
        <f t="shared" ref="Z178:AA178" si="62">SUM(Z169:Z177)</f>
        <v>0</v>
      </c>
      <c r="AA178" s="179">
        <f t="shared" si="62"/>
        <v>0</v>
      </c>
      <c r="AB178" s="179">
        <f t="shared" si="61"/>
        <v>0</v>
      </c>
    </row>
    <row r="179" spans="2:29" s="333" customFormat="1" ht="15" hidden="1" customHeight="1" x14ac:dyDescent="0.25">
      <c r="B179" s="136" t="s">
        <v>467</v>
      </c>
      <c r="C179" s="310"/>
      <c r="D179" s="310"/>
      <c r="E179" s="310"/>
      <c r="F179" s="488"/>
      <c r="G179" s="310"/>
      <c r="H179" s="487"/>
      <c r="I179" s="310"/>
      <c r="J179" s="310"/>
      <c r="K179" s="310"/>
      <c r="L179" s="310"/>
      <c r="M179" s="310"/>
      <c r="N179" s="310"/>
      <c r="O179" s="310"/>
      <c r="P179" s="335"/>
      <c r="Q179" s="310"/>
      <c r="R179" s="310"/>
      <c r="S179" s="176">
        <f t="shared" si="57"/>
        <v>0</v>
      </c>
      <c r="T179" s="206"/>
      <c r="U179" s="206"/>
      <c r="V179" s="206"/>
      <c r="W179" s="206"/>
      <c r="X179" s="310"/>
      <c r="Y179" s="310"/>
      <c r="Z179" s="310"/>
      <c r="AA179" s="310"/>
      <c r="AB179" s="310"/>
      <c r="AC179" s="6"/>
    </row>
    <row r="180" spans="2:29" s="333" customFormat="1" ht="15" hidden="1" customHeight="1" x14ac:dyDescent="0.25">
      <c r="B180" s="136" t="s">
        <v>198</v>
      </c>
      <c r="C180" s="310"/>
      <c r="D180" s="310"/>
      <c r="E180" s="310"/>
      <c r="F180" s="488"/>
      <c r="G180" s="310"/>
      <c r="H180" s="485"/>
      <c r="I180" s="310"/>
      <c r="J180" s="310"/>
      <c r="K180" s="310"/>
      <c r="L180" s="310"/>
      <c r="M180" s="310"/>
      <c r="N180" s="310"/>
      <c r="O180" s="310"/>
      <c r="P180" s="335"/>
      <c r="Q180" s="310"/>
      <c r="R180" s="310"/>
      <c r="S180" s="177">
        <f t="shared" si="57"/>
        <v>0</v>
      </c>
      <c r="T180" s="206"/>
      <c r="U180" s="206"/>
      <c r="V180" s="206"/>
      <c r="W180" s="206"/>
      <c r="X180" s="310"/>
      <c r="Y180" s="310"/>
      <c r="Z180" s="310"/>
      <c r="AA180" s="310"/>
      <c r="AB180" s="310"/>
      <c r="AC180" s="6"/>
    </row>
    <row r="181" spans="2:29" s="333" customFormat="1" ht="15" hidden="1" customHeight="1" x14ac:dyDescent="0.25">
      <c r="B181" s="136" t="s">
        <v>199</v>
      </c>
      <c r="C181" s="310"/>
      <c r="D181" s="310"/>
      <c r="E181" s="310"/>
      <c r="F181" s="488"/>
      <c r="G181" s="310"/>
      <c r="H181" s="485"/>
      <c r="I181" s="310"/>
      <c r="J181" s="310"/>
      <c r="K181" s="310"/>
      <c r="L181" s="310"/>
      <c r="M181" s="310"/>
      <c r="N181" s="310"/>
      <c r="O181" s="310"/>
      <c r="P181" s="335"/>
      <c r="Q181" s="310"/>
      <c r="R181" s="310"/>
      <c r="S181" s="177">
        <f t="shared" si="57"/>
        <v>0</v>
      </c>
      <c r="T181" s="206"/>
      <c r="U181" s="206"/>
      <c r="V181" s="206"/>
      <c r="W181" s="206"/>
      <c r="X181" s="310"/>
      <c r="Y181" s="310"/>
      <c r="Z181" s="310"/>
      <c r="AA181" s="310"/>
      <c r="AB181" s="310"/>
      <c r="AC181" s="6"/>
    </row>
    <row r="182" spans="2:29" s="333" customFormat="1" ht="15" hidden="1" customHeight="1" x14ac:dyDescent="0.25">
      <c r="B182" s="136" t="s">
        <v>200</v>
      </c>
      <c r="C182" s="310"/>
      <c r="D182" s="310"/>
      <c r="E182" s="310"/>
      <c r="F182" s="488"/>
      <c r="G182" s="310"/>
      <c r="H182" s="485"/>
      <c r="I182" s="310"/>
      <c r="J182" s="310"/>
      <c r="K182" s="310"/>
      <c r="L182" s="310"/>
      <c r="M182" s="310"/>
      <c r="N182" s="310"/>
      <c r="O182" s="310"/>
      <c r="P182" s="335"/>
      <c r="Q182" s="310"/>
      <c r="R182" s="310"/>
      <c r="S182" s="177">
        <f t="shared" si="57"/>
        <v>0</v>
      </c>
      <c r="T182" s="206"/>
      <c r="U182" s="206"/>
      <c r="V182" s="206"/>
      <c r="W182" s="206"/>
      <c r="X182" s="310"/>
      <c r="Y182" s="310"/>
      <c r="Z182" s="310"/>
      <c r="AA182" s="310"/>
      <c r="AB182" s="310"/>
      <c r="AC182" s="6"/>
    </row>
    <row r="183" spans="2:29" s="333" customFormat="1" ht="15" hidden="1" customHeight="1" x14ac:dyDescent="0.25">
      <c r="B183" s="136" t="s">
        <v>464</v>
      </c>
      <c r="C183" s="310"/>
      <c r="D183" s="310"/>
      <c r="E183" s="310"/>
      <c r="F183" s="488"/>
      <c r="G183" s="310"/>
      <c r="H183" s="485"/>
      <c r="I183" s="310"/>
      <c r="J183" s="310"/>
      <c r="K183" s="310"/>
      <c r="L183" s="310"/>
      <c r="M183" s="310"/>
      <c r="N183" s="310"/>
      <c r="O183" s="310"/>
      <c r="P183" s="335"/>
      <c r="Q183" s="310"/>
      <c r="R183" s="310"/>
      <c r="S183" s="177">
        <f t="shared" si="57"/>
        <v>0</v>
      </c>
      <c r="T183" s="206"/>
      <c r="U183" s="206"/>
      <c r="V183" s="206"/>
      <c r="W183" s="206"/>
      <c r="X183" s="310"/>
      <c r="Y183" s="310"/>
      <c r="Z183" s="310"/>
      <c r="AA183" s="310"/>
      <c r="AB183" s="310"/>
      <c r="AC183" s="6"/>
    </row>
    <row r="184" spans="2:29" s="333" customFormat="1" ht="15" hidden="1" customHeight="1" x14ac:dyDescent="0.25">
      <c r="B184" s="136" t="s">
        <v>468</v>
      </c>
      <c r="C184" s="310"/>
      <c r="D184" s="310"/>
      <c r="E184" s="310"/>
      <c r="F184" s="488"/>
      <c r="G184" s="310"/>
      <c r="H184" s="485"/>
      <c r="I184" s="310"/>
      <c r="J184" s="310"/>
      <c r="K184" s="310"/>
      <c r="L184" s="310"/>
      <c r="M184" s="310"/>
      <c r="N184" s="310"/>
      <c r="O184" s="310"/>
      <c r="P184" s="335"/>
      <c r="Q184" s="310"/>
      <c r="R184" s="310"/>
      <c r="S184" s="177">
        <f t="shared" si="57"/>
        <v>0</v>
      </c>
      <c r="T184" s="206"/>
      <c r="U184" s="206"/>
      <c r="V184" s="206"/>
      <c r="W184" s="206"/>
      <c r="X184" s="310"/>
      <c r="Y184" s="310"/>
      <c r="Z184" s="310"/>
      <c r="AA184" s="310"/>
      <c r="AB184" s="310"/>
      <c r="AC184" s="6"/>
    </row>
    <row r="185" spans="2:29" s="333" customFormat="1" ht="15" hidden="1" customHeight="1" x14ac:dyDescent="0.25">
      <c r="B185" s="136" t="s">
        <v>449</v>
      </c>
      <c r="C185" s="310"/>
      <c r="D185" s="310"/>
      <c r="E185" s="310"/>
      <c r="F185" s="488"/>
      <c r="G185" s="310"/>
      <c r="H185" s="485"/>
      <c r="I185" s="310"/>
      <c r="J185" s="310"/>
      <c r="K185" s="310"/>
      <c r="L185" s="310"/>
      <c r="M185" s="310"/>
      <c r="N185" s="310"/>
      <c r="O185" s="310"/>
      <c r="P185" s="335"/>
      <c r="Q185" s="310"/>
      <c r="R185" s="310"/>
      <c r="S185" s="177">
        <f t="shared" si="57"/>
        <v>0</v>
      </c>
      <c r="T185" s="206"/>
      <c r="U185" s="206"/>
      <c r="V185" s="206"/>
      <c r="W185" s="206"/>
      <c r="X185" s="310"/>
      <c r="Y185" s="310"/>
      <c r="Z185" s="310"/>
      <c r="AA185" s="310"/>
      <c r="AB185" s="310"/>
      <c r="AC185" s="6"/>
    </row>
    <row r="186" spans="2:29" s="333" customFormat="1" ht="15" hidden="1" customHeight="1" x14ac:dyDescent="0.25">
      <c r="B186" s="136" t="s">
        <v>450</v>
      </c>
      <c r="C186" s="310"/>
      <c r="D186" s="310"/>
      <c r="E186" s="310"/>
      <c r="F186" s="488"/>
      <c r="G186" s="310"/>
      <c r="H186" s="485"/>
      <c r="I186" s="310"/>
      <c r="J186" s="310"/>
      <c r="K186" s="310"/>
      <c r="L186" s="310"/>
      <c r="M186" s="310"/>
      <c r="N186" s="310"/>
      <c r="O186" s="310"/>
      <c r="P186" s="335"/>
      <c r="Q186" s="310"/>
      <c r="R186" s="310"/>
      <c r="S186" s="177">
        <f t="shared" si="57"/>
        <v>0</v>
      </c>
      <c r="T186" s="206"/>
      <c r="U186" s="206"/>
      <c r="V186" s="206"/>
      <c r="W186" s="206"/>
      <c r="X186" s="310"/>
      <c r="Y186" s="310"/>
      <c r="Z186" s="310"/>
      <c r="AA186" s="310"/>
      <c r="AB186" s="310"/>
      <c r="AC186" s="6"/>
    </row>
    <row r="187" spans="2:29" s="333" customFormat="1" ht="15" hidden="1" customHeight="1" x14ac:dyDescent="0.25">
      <c r="B187" s="136" t="s">
        <v>451</v>
      </c>
      <c r="C187" s="310"/>
      <c r="D187" s="310"/>
      <c r="E187" s="310"/>
      <c r="F187" s="488"/>
      <c r="G187" s="310"/>
      <c r="H187" s="485"/>
      <c r="I187" s="310"/>
      <c r="J187" s="310"/>
      <c r="K187" s="310"/>
      <c r="L187" s="310"/>
      <c r="M187" s="310"/>
      <c r="N187" s="310"/>
      <c r="O187" s="310"/>
      <c r="P187" s="335"/>
      <c r="Q187" s="310"/>
      <c r="R187" s="310"/>
      <c r="S187" s="177">
        <f t="shared" si="57"/>
        <v>0</v>
      </c>
      <c r="T187" s="206"/>
      <c r="U187" s="206"/>
      <c r="V187" s="206"/>
      <c r="W187" s="206"/>
      <c r="X187" s="310"/>
      <c r="Y187" s="310"/>
      <c r="Z187" s="310"/>
      <c r="AA187" s="310"/>
      <c r="AB187" s="310"/>
      <c r="AC187" s="6"/>
    </row>
    <row r="188" spans="2:29" s="333" customFormat="1" ht="15" hidden="1" customHeight="1" x14ac:dyDescent="0.25">
      <c r="B188" s="136" t="s">
        <v>452</v>
      </c>
      <c r="C188" s="310"/>
      <c r="D188" s="310"/>
      <c r="E188" s="310"/>
      <c r="F188" s="488"/>
      <c r="G188" s="310"/>
      <c r="H188" s="485"/>
      <c r="I188" s="310"/>
      <c r="J188" s="310"/>
      <c r="K188" s="310"/>
      <c r="L188" s="310"/>
      <c r="M188" s="310"/>
      <c r="N188" s="310"/>
      <c r="O188" s="310"/>
      <c r="P188" s="335"/>
      <c r="Q188" s="310"/>
      <c r="R188" s="310"/>
      <c r="S188" s="177">
        <f t="shared" si="57"/>
        <v>0</v>
      </c>
      <c r="T188" s="206"/>
      <c r="U188" s="206"/>
      <c r="V188" s="206"/>
      <c r="W188" s="206"/>
      <c r="X188" s="310"/>
      <c r="Y188" s="310"/>
      <c r="Z188" s="310"/>
      <c r="AA188" s="310"/>
      <c r="AB188" s="310"/>
      <c r="AC188" s="6"/>
    </row>
    <row r="189" spans="2:29" s="333" customFormat="1" ht="15" hidden="1" customHeight="1" x14ac:dyDescent="0.25">
      <c r="B189" s="136" t="s">
        <v>469</v>
      </c>
      <c r="C189" s="310"/>
      <c r="D189" s="310"/>
      <c r="E189" s="310"/>
      <c r="F189" s="488"/>
      <c r="G189" s="310"/>
      <c r="H189" s="485"/>
      <c r="I189" s="310"/>
      <c r="J189" s="310"/>
      <c r="K189" s="310"/>
      <c r="L189" s="310"/>
      <c r="M189" s="310"/>
      <c r="N189" s="310"/>
      <c r="O189" s="310"/>
      <c r="P189" s="335"/>
      <c r="Q189" s="310"/>
      <c r="R189" s="310"/>
      <c r="S189" s="177">
        <f t="shared" si="57"/>
        <v>0</v>
      </c>
      <c r="T189" s="206"/>
      <c r="U189" s="206"/>
      <c r="V189" s="206"/>
      <c r="W189" s="206"/>
      <c r="X189" s="310"/>
      <c r="Y189" s="310"/>
      <c r="Z189" s="310"/>
      <c r="AA189" s="310"/>
      <c r="AB189" s="310"/>
      <c r="AC189" s="6"/>
    </row>
    <row r="190" spans="2:29" s="333" customFormat="1" ht="15" hidden="1" customHeight="1" x14ac:dyDescent="0.25">
      <c r="B190" s="136" t="s">
        <v>465</v>
      </c>
      <c r="C190" s="310"/>
      <c r="D190" s="310"/>
      <c r="E190" s="310"/>
      <c r="F190" s="488"/>
      <c r="G190" s="310"/>
      <c r="H190" s="485"/>
      <c r="I190" s="310"/>
      <c r="J190" s="310"/>
      <c r="K190" s="310"/>
      <c r="L190" s="310"/>
      <c r="M190" s="310"/>
      <c r="N190" s="310"/>
      <c r="O190" s="310"/>
      <c r="P190" s="335"/>
      <c r="Q190" s="310"/>
      <c r="R190" s="310"/>
      <c r="S190" s="177">
        <f t="shared" si="57"/>
        <v>0</v>
      </c>
      <c r="T190" s="206"/>
      <c r="U190" s="206"/>
      <c r="V190" s="206"/>
      <c r="W190" s="206"/>
      <c r="X190" s="310"/>
      <c r="Y190" s="310"/>
      <c r="Z190" s="310"/>
      <c r="AA190" s="310"/>
      <c r="AB190" s="310"/>
      <c r="AC190" s="6"/>
    </row>
    <row r="191" spans="2:29" s="333" customFormat="1" ht="15" hidden="1" customHeight="1" x14ac:dyDescent="0.25">
      <c r="B191" s="136" t="s">
        <v>466</v>
      </c>
      <c r="C191" s="310"/>
      <c r="D191" s="310"/>
      <c r="E191" s="310"/>
      <c r="F191" s="488"/>
      <c r="G191" s="210"/>
      <c r="H191" s="489"/>
      <c r="I191" s="210"/>
      <c r="J191" s="210"/>
      <c r="K191" s="210"/>
      <c r="L191" s="210"/>
      <c r="M191" s="210"/>
      <c r="N191" s="210"/>
      <c r="O191" s="210"/>
      <c r="P191" s="335"/>
      <c r="Q191" s="310"/>
      <c r="R191" s="210"/>
      <c r="S191" s="178">
        <f t="shared" si="57"/>
        <v>0</v>
      </c>
      <c r="T191" s="206"/>
      <c r="U191" s="206"/>
      <c r="V191" s="206"/>
      <c r="W191" s="206"/>
      <c r="X191" s="310"/>
      <c r="Y191" s="310"/>
      <c r="Z191" s="310"/>
      <c r="AA191" s="310"/>
      <c r="AB191" s="310"/>
      <c r="AC191" s="6"/>
    </row>
    <row r="192" spans="2:29" s="313" customFormat="1" ht="15.75" hidden="1" customHeight="1" thickBot="1" x14ac:dyDescent="0.3">
      <c r="B192" s="262" t="str">
        <f>B168&amp;" Total"</f>
        <v>Index Tranches Total</v>
      </c>
      <c r="C192" s="490"/>
      <c r="D192" s="490"/>
      <c r="E192" s="490"/>
      <c r="F192" s="187"/>
      <c r="G192" s="490"/>
      <c r="H192" s="493"/>
      <c r="I192" s="490"/>
      <c r="J192" s="490"/>
      <c r="K192" s="490"/>
      <c r="L192" s="490"/>
      <c r="M192" s="490"/>
      <c r="N192" s="490"/>
      <c r="O192" s="490"/>
      <c r="P192" s="319"/>
      <c r="Q192" s="490"/>
      <c r="R192" s="490"/>
      <c r="S192" s="212">
        <f t="shared" ref="S192:AB192" si="63">SUM(S179:S191)</f>
        <v>0</v>
      </c>
      <c r="T192" s="179">
        <f t="shared" ref="T192" si="64">SUM(T179:T191)</f>
        <v>0</v>
      </c>
      <c r="U192" s="179">
        <f t="shared" si="63"/>
        <v>0</v>
      </c>
      <c r="V192" s="179">
        <f t="shared" si="63"/>
        <v>0</v>
      </c>
      <c r="W192" s="179">
        <f t="shared" si="63"/>
        <v>0</v>
      </c>
      <c r="X192" s="179">
        <f t="shared" si="63"/>
        <v>0</v>
      </c>
      <c r="Y192" s="179">
        <f t="shared" si="63"/>
        <v>0</v>
      </c>
      <c r="Z192" s="179">
        <f t="shared" ref="Z192:AA192" si="65">SUM(Z179:Z191)</f>
        <v>0</v>
      </c>
      <c r="AA192" s="179">
        <f t="shared" si="65"/>
        <v>0</v>
      </c>
      <c r="AB192" s="179">
        <f t="shared" si="63"/>
        <v>0</v>
      </c>
    </row>
    <row r="193" spans="2:29" s="335" customFormat="1" ht="15" customHeight="1" x14ac:dyDescent="0.25">
      <c r="C193" s="486"/>
      <c r="D193" s="486"/>
      <c r="E193" s="486"/>
      <c r="F193" s="486"/>
      <c r="G193" s="486"/>
      <c r="H193" s="486"/>
      <c r="I193" s="486"/>
      <c r="J193" s="486"/>
      <c r="K193" s="486"/>
      <c r="L193" s="486"/>
      <c r="M193" s="486"/>
      <c r="N193" s="486"/>
      <c r="O193" s="486"/>
      <c r="Q193" s="486"/>
      <c r="R193" s="486"/>
      <c r="AC193" s="159"/>
    </row>
    <row r="194" spans="2:29" s="335" customFormat="1" ht="15.75" customHeight="1" thickBot="1" x14ac:dyDescent="0.3">
      <c r="B194" s="167" t="s">
        <v>688</v>
      </c>
      <c r="C194" s="486"/>
      <c r="D194" s="486"/>
      <c r="E194" s="486"/>
      <c r="F194" s="486"/>
      <c r="G194" s="486"/>
      <c r="H194" s="486"/>
      <c r="I194" s="486"/>
      <c r="J194" s="486"/>
      <c r="K194" s="486"/>
      <c r="L194" s="486"/>
      <c r="M194" s="486"/>
      <c r="N194" s="486"/>
      <c r="O194" s="486"/>
      <c r="Q194" s="486"/>
      <c r="R194" s="486"/>
      <c r="AC194" s="159"/>
    </row>
    <row r="195" spans="2:29" s="333" customFormat="1" ht="15" customHeight="1" x14ac:dyDescent="0.25">
      <c r="B195" s="479" t="s">
        <v>698</v>
      </c>
      <c r="C195" s="413"/>
      <c r="D195" s="310"/>
      <c r="E195" s="310"/>
      <c r="F195" s="486"/>
      <c r="G195" s="578">
        <v>2.5270000000000001</v>
      </c>
      <c r="H195" s="487"/>
      <c r="I195" s="310"/>
      <c r="J195" s="310"/>
      <c r="K195" s="310"/>
      <c r="L195" s="310"/>
      <c r="M195" s="310"/>
      <c r="N195" s="310"/>
      <c r="O195" s="310"/>
      <c r="P195" s="335"/>
      <c r="Q195" s="310"/>
      <c r="R195" s="579">
        <v>74</v>
      </c>
      <c r="S195" s="176">
        <f t="shared" ref="S195:S217" si="66">E195</f>
        <v>0</v>
      </c>
      <c r="T195" s="206"/>
      <c r="U195" s="206"/>
      <c r="V195" s="206"/>
      <c r="W195" s="206"/>
      <c r="X195" s="310"/>
      <c r="Y195" s="310"/>
      <c r="Z195" s="310"/>
      <c r="AA195" s="310"/>
      <c r="AB195" s="310"/>
      <c r="AC195" s="6"/>
    </row>
    <row r="196" spans="2:29" s="333" customFormat="1" ht="15" customHeight="1" x14ac:dyDescent="0.25">
      <c r="B196" s="480" t="s">
        <v>699</v>
      </c>
      <c r="C196" s="413"/>
      <c r="D196" s="310"/>
      <c r="E196" s="310"/>
      <c r="F196" s="488"/>
      <c r="G196" s="578">
        <v>1.3280000000000001</v>
      </c>
      <c r="H196" s="485"/>
      <c r="I196" s="310"/>
      <c r="J196" s="310"/>
      <c r="K196" s="310"/>
      <c r="L196" s="310"/>
      <c r="M196" s="310"/>
      <c r="N196" s="310"/>
      <c r="O196" s="310"/>
      <c r="P196" s="335"/>
      <c r="Q196" s="310"/>
      <c r="R196" s="579">
        <v>106.4</v>
      </c>
      <c r="S196" s="177">
        <f t="shared" ref="S196:S197" si="67">E196</f>
        <v>0</v>
      </c>
      <c r="T196" s="206"/>
      <c r="U196" s="206"/>
      <c r="V196" s="206"/>
      <c r="W196" s="206"/>
      <c r="X196" s="310"/>
      <c r="Y196" s="310"/>
      <c r="Z196" s="310"/>
      <c r="AA196" s="310"/>
      <c r="AB196" s="310"/>
      <c r="AC196" s="6"/>
    </row>
    <row r="197" spans="2:29" s="333" customFormat="1" ht="15" customHeight="1" x14ac:dyDescent="0.25">
      <c r="B197" s="480" t="s">
        <v>700</v>
      </c>
      <c r="C197" s="413"/>
      <c r="D197" s="410"/>
      <c r="E197" s="410"/>
      <c r="F197" s="488"/>
      <c r="G197" s="578">
        <v>1.3280000000000001</v>
      </c>
      <c r="H197" s="485"/>
      <c r="I197" s="310"/>
      <c r="J197" s="310"/>
      <c r="K197" s="310"/>
      <c r="L197" s="310"/>
      <c r="M197" s="310"/>
      <c r="N197" s="310"/>
      <c r="O197" s="310"/>
      <c r="P197" s="335"/>
      <c r="Q197" s="310"/>
      <c r="R197" s="579">
        <v>106.4</v>
      </c>
      <c r="S197" s="177">
        <f t="shared" si="67"/>
        <v>0</v>
      </c>
      <c r="T197" s="206"/>
      <c r="U197" s="206"/>
      <c r="V197" s="206"/>
      <c r="W197" s="206"/>
      <c r="X197" s="310"/>
      <c r="Y197" s="310"/>
      <c r="Z197" s="310"/>
      <c r="AA197" s="310"/>
      <c r="AB197" s="310"/>
      <c r="AC197" s="6"/>
    </row>
    <row r="198" spans="2:29" s="333" customFormat="1" ht="15" customHeight="1" x14ac:dyDescent="0.25">
      <c r="B198" s="480" t="s">
        <v>690</v>
      </c>
      <c r="C198" s="413"/>
      <c r="D198" s="310"/>
      <c r="E198" s="310"/>
      <c r="F198" s="488"/>
      <c r="G198" s="578">
        <v>1.242</v>
      </c>
      <c r="H198" s="485"/>
      <c r="I198" s="310"/>
      <c r="J198" s="310"/>
      <c r="K198" s="310"/>
      <c r="L198" s="310"/>
      <c r="M198" s="310"/>
      <c r="N198" s="310"/>
      <c r="O198" s="310"/>
      <c r="P198" s="335"/>
      <c r="Q198" s="310"/>
      <c r="R198" s="579">
        <v>473</v>
      </c>
      <c r="S198" s="177">
        <f t="shared" si="66"/>
        <v>0</v>
      </c>
      <c r="T198" s="206"/>
      <c r="U198" s="206"/>
      <c r="V198" s="206"/>
      <c r="W198" s="206"/>
      <c r="X198" s="310"/>
      <c r="Y198" s="310"/>
      <c r="Z198" s="310"/>
      <c r="AA198" s="310"/>
      <c r="AB198" s="310"/>
      <c r="AC198" s="6"/>
    </row>
    <row r="199" spans="2:29" s="333" customFormat="1" ht="15" customHeight="1" x14ac:dyDescent="0.25">
      <c r="B199" s="480" t="s">
        <v>752</v>
      </c>
      <c r="C199" s="413"/>
      <c r="D199" s="410"/>
      <c r="E199" s="410"/>
      <c r="F199" s="488"/>
      <c r="G199" s="578">
        <v>4.0579999999999998</v>
      </c>
      <c r="H199" s="485"/>
      <c r="I199" s="310"/>
      <c r="J199" s="310"/>
      <c r="K199" s="310"/>
      <c r="L199" s="310"/>
      <c r="M199" s="310"/>
      <c r="N199" s="310"/>
      <c r="O199" s="310"/>
      <c r="P199" s="335"/>
      <c r="Q199" s="310"/>
      <c r="R199" s="579">
        <v>318.5</v>
      </c>
      <c r="S199" s="177">
        <f t="shared" ref="S199:S201" si="68">E199</f>
        <v>0</v>
      </c>
      <c r="T199" s="206"/>
      <c r="U199" s="206"/>
      <c r="V199" s="206"/>
      <c r="W199" s="206"/>
      <c r="X199" s="310"/>
      <c r="Y199" s="310"/>
      <c r="Z199" s="310"/>
      <c r="AA199" s="310"/>
      <c r="AB199" s="310"/>
      <c r="AC199" s="6"/>
    </row>
    <row r="200" spans="2:29" s="515" customFormat="1" ht="15" customHeight="1" x14ac:dyDescent="0.25">
      <c r="B200" s="480" t="s">
        <v>753</v>
      </c>
      <c r="C200" s="413"/>
      <c r="D200" s="410"/>
      <c r="E200" s="410"/>
      <c r="F200" s="488"/>
      <c r="G200" s="578">
        <v>1.198</v>
      </c>
      <c r="H200" s="485"/>
      <c r="I200" s="410"/>
      <c r="J200" s="410"/>
      <c r="K200" s="410"/>
      <c r="L200" s="410"/>
      <c r="M200" s="410"/>
      <c r="N200" s="410"/>
      <c r="O200" s="410"/>
      <c r="P200" s="335"/>
      <c r="Q200" s="410"/>
      <c r="R200" s="579">
        <v>105</v>
      </c>
      <c r="S200" s="177"/>
      <c r="T200" s="519"/>
      <c r="U200" s="519"/>
      <c r="V200" s="519"/>
      <c r="W200" s="519"/>
      <c r="X200" s="410"/>
      <c r="Y200" s="410"/>
      <c r="Z200" s="410"/>
      <c r="AA200" s="410"/>
      <c r="AB200" s="410"/>
      <c r="AC200" s="6"/>
    </row>
    <row r="201" spans="2:29" s="333" customFormat="1" ht="15" customHeight="1" x14ac:dyDescent="0.25">
      <c r="B201" s="480" t="s">
        <v>696</v>
      </c>
      <c r="C201" s="413"/>
      <c r="D201" s="310"/>
      <c r="E201" s="310"/>
      <c r="F201" s="488"/>
      <c r="G201" s="578">
        <v>1.4319999999999999</v>
      </c>
      <c r="H201" s="485"/>
      <c r="I201" s="310"/>
      <c r="J201" s="310"/>
      <c r="K201" s="310"/>
      <c r="L201" s="310"/>
      <c r="M201" s="310"/>
      <c r="N201" s="310"/>
      <c r="O201" s="310"/>
      <c r="P201" s="395"/>
      <c r="Q201" s="310"/>
      <c r="R201" s="579">
        <v>508</v>
      </c>
      <c r="S201" s="177">
        <f t="shared" si="68"/>
        <v>0</v>
      </c>
      <c r="T201" s="206"/>
      <c r="U201" s="206"/>
      <c r="V201" s="206"/>
      <c r="W201" s="206"/>
      <c r="X201" s="310"/>
      <c r="Y201" s="310"/>
      <c r="Z201" s="310"/>
      <c r="AA201" s="310"/>
      <c r="AB201" s="310"/>
      <c r="AC201" s="6"/>
    </row>
    <row r="202" spans="2:29" s="333" customFormat="1" ht="15" customHeight="1" x14ac:dyDescent="0.25">
      <c r="B202" s="480" t="s">
        <v>697</v>
      </c>
      <c r="C202" s="413"/>
      <c r="D202" s="310"/>
      <c r="E202" s="310"/>
      <c r="F202" s="488"/>
      <c r="G202" s="578">
        <v>3.629</v>
      </c>
      <c r="H202" s="485"/>
      <c r="I202" s="310"/>
      <c r="J202" s="310"/>
      <c r="K202" s="310"/>
      <c r="L202" s="310"/>
      <c r="M202" s="310"/>
      <c r="N202" s="310"/>
      <c r="O202" s="310"/>
      <c r="P202" s="395"/>
      <c r="Q202" s="310"/>
      <c r="R202" s="579">
        <v>318</v>
      </c>
      <c r="S202" s="177">
        <f t="shared" si="66"/>
        <v>0</v>
      </c>
      <c r="T202" s="206"/>
      <c r="U202" s="206"/>
      <c r="V202" s="206"/>
      <c r="W202" s="206"/>
      <c r="X202" s="310"/>
      <c r="Y202" s="310"/>
      <c r="Z202" s="310"/>
      <c r="AA202" s="310"/>
      <c r="AB202" s="310"/>
      <c r="AC202" s="6"/>
    </row>
    <row r="203" spans="2:29" s="333" customFormat="1" ht="15" customHeight="1" thickBot="1" x14ac:dyDescent="0.3">
      <c r="B203" s="481" t="s">
        <v>693</v>
      </c>
      <c r="C203" s="413"/>
      <c r="D203" s="310"/>
      <c r="E203" s="310"/>
      <c r="F203" s="488"/>
      <c r="G203" s="578">
        <v>5.7649999999999997</v>
      </c>
      <c r="H203" s="485"/>
      <c r="I203" s="310"/>
      <c r="J203" s="310"/>
      <c r="K203" s="310"/>
      <c r="L203" s="310"/>
      <c r="M203" s="310"/>
      <c r="N203" s="310"/>
      <c r="O203" s="310"/>
      <c r="P203" s="335"/>
      <c r="Q203" s="310"/>
      <c r="R203" s="579">
        <v>1238.4000000000001</v>
      </c>
      <c r="S203" s="178">
        <f t="shared" si="66"/>
        <v>0</v>
      </c>
      <c r="T203" s="206"/>
      <c r="U203" s="206"/>
      <c r="V203" s="206"/>
      <c r="W203" s="206"/>
      <c r="X203" s="310"/>
      <c r="Y203" s="310"/>
      <c r="Z203" s="310"/>
      <c r="AA203" s="310"/>
      <c r="AB203" s="310"/>
      <c r="AC203" s="6"/>
    </row>
    <row r="204" spans="2:29" s="313" customFormat="1" ht="15" hidden="1" customHeight="1" x14ac:dyDescent="0.25">
      <c r="B204" s="260" t="str">
        <f>B194&amp;" Total"</f>
        <v>Index Options Total</v>
      </c>
      <c r="C204" s="490"/>
      <c r="D204" s="490"/>
      <c r="E204" s="490"/>
      <c r="F204" s="491"/>
      <c r="G204" s="490"/>
      <c r="H204" s="492"/>
      <c r="I204" s="490"/>
      <c r="J204" s="490"/>
      <c r="K204" s="490"/>
      <c r="L204" s="490"/>
      <c r="M204" s="490"/>
      <c r="N204" s="490"/>
      <c r="O204" s="490"/>
      <c r="P204" s="505"/>
      <c r="Q204" s="490"/>
      <c r="R204" s="490"/>
      <c r="S204" s="211">
        <f t="shared" si="66"/>
        <v>0</v>
      </c>
      <c r="T204" s="179">
        <f t="shared" ref="T204" si="69">SUM(T195:T203)</f>
        <v>0</v>
      </c>
      <c r="U204" s="179">
        <f t="shared" ref="U204:AB204" si="70">SUM(U195:U203)</f>
        <v>0</v>
      </c>
      <c r="V204" s="179">
        <f t="shared" si="70"/>
        <v>0</v>
      </c>
      <c r="W204" s="179">
        <f t="shared" si="70"/>
        <v>0</v>
      </c>
      <c r="X204" s="179">
        <f t="shared" si="70"/>
        <v>0</v>
      </c>
      <c r="Y204" s="179">
        <f t="shared" si="70"/>
        <v>0</v>
      </c>
      <c r="Z204" s="179">
        <f t="shared" ref="Z204:AA204" si="71">SUM(Z195:Z203)</f>
        <v>0</v>
      </c>
      <c r="AA204" s="179">
        <f t="shared" si="71"/>
        <v>0</v>
      </c>
      <c r="AB204" s="179">
        <f t="shared" si="70"/>
        <v>0</v>
      </c>
    </row>
    <row r="205" spans="2:29" s="333" customFormat="1" ht="15" hidden="1" customHeight="1" x14ac:dyDescent="0.25">
      <c r="B205" s="136" t="s">
        <v>467</v>
      </c>
      <c r="C205" s="310"/>
      <c r="D205" s="310"/>
      <c r="E205" s="310"/>
      <c r="F205" s="488"/>
      <c r="G205" s="310"/>
      <c r="H205" s="487"/>
      <c r="I205" s="310"/>
      <c r="J205" s="310"/>
      <c r="K205" s="310"/>
      <c r="L205" s="310"/>
      <c r="M205" s="310"/>
      <c r="N205" s="310"/>
      <c r="O205" s="310"/>
      <c r="P205" s="335"/>
      <c r="Q205" s="310"/>
      <c r="R205" s="310"/>
      <c r="S205" s="176">
        <f t="shared" si="66"/>
        <v>0</v>
      </c>
      <c r="T205" s="206"/>
      <c r="U205" s="206"/>
      <c r="V205" s="206"/>
      <c r="W205" s="206"/>
      <c r="X205" s="310"/>
      <c r="Y205" s="310"/>
      <c r="Z205" s="310"/>
      <c r="AA205" s="310"/>
      <c r="AB205" s="310"/>
      <c r="AC205" s="6"/>
    </row>
    <row r="206" spans="2:29" s="333" customFormat="1" ht="15" hidden="1" customHeight="1" x14ac:dyDescent="0.25">
      <c r="B206" s="136" t="s">
        <v>198</v>
      </c>
      <c r="C206" s="310"/>
      <c r="D206" s="310"/>
      <c r="E206" s="310"/>
      <c r="F206" s="488"/>
      <c r="G206" s="310"/>
      <c r="H206" s="485"/>
      <c r="I206" s="310"/>
      <c r="J206" s="310"/>
      <c r="K206" s="310"/>
      <c r="L206" s="310"/>
      <c r="M206" s="310"/>
      <c r="N206" s="310"/>
      <c r="O206" s="310"/>
      <c r="P206" s="335"/>
      <c r="Q206" s="310"/>
      <c r="R206" s="310"/>
      <c r="S206" s="177">
        <f t="shared" si="66"/>
        <v>0</v>
      </c>
      <c r="T206" s="206"/>
      <c r="U206" s="206"/>
      <c r="V206" s="206"/>
      <c r="W206" s="206"/>
      <c r="X206" s="310"/>
      <c r="Y206" s="310"/>
      <c r="Z206" s="310"/>
      <c r="AA206" s="310"/>
      <c r="AB206" s="310"/>
      <c r="AC206" s="6"/>
    </row>
    <row r="207" spans="2:29" s="333" customFormat="1" ht="15" hidden="1" customHeight="1" x14ac:dyDescent="0.25">
      <c r="B207" s="136" t="s">
        <v>199</v>
      </c>
      <c r="C207" s="310"/>
      <c r="D207" s="310"/>
      <c r="E207" s="310"/>
      <c r="F207" s="488"/>
      <c r="G207" s="310"/>
      <c r="H207" s="485"/>
      <c r="I207" s="310"/>
      <c r="J207" s="310"/>
      <c r="K207" s="310"/>
      <c r="L207" s="310"/>
      <c r="M207" s="310"/>
      <c r="N207" s="310"/>
      <c r="O207" s="310"/>
      <c r="P207" s="335"/>
      <c r="Q207" s="310"/>
      <c r="R207" s="310"/>
      <c r="S207" s="177">
        <f t="shared" si="66"/>
        <v>0</v>
      </c>
      <c r="T207" s="206"/>
      <c r="U207" s="206"/>
      <c r="V207" s="206"/>
      <c r="W207" s="206"/>
      <c r="X207" s="310"/>
      <c r="Y207" s="310"/>
      <c r="Z207" s="310"/>
      <c r="AA207" s="310"/>
      <c r="AB207" s="310"/>
      <c r="AC207" s="6"/>
    </row>
    <row r="208" spans="2:29" s="333" customFormat="1" ht="15" hidden="1" customHeight="1" x14ac:dyDescent="0.25">
      <c r="B208" s="136" t="s">
        <v>200</v>
      </c>
      <c r="C208" s="310"/>
      <c r="D208" s="310"/>
      <c r="E208" s="310"/>
      <c r="F208" s="488"/>
      <c r="G208" s="310"/>
      <c r="H208" s="485"/>
      <c r="I208" s="310"/>
      <c r="J208" s="310"/>
      <c r="K208" s="310"/>
      <c r="L208" s="310"/>
      <c r="M208" s="310"/>
      <c r="N208" s="310"/>
      <c r="O208" s="310"/>
      <c r="P208" s="335"/>
      <c r="Q208" s="310"/>
      <c r="R208" s="310"/>
      <c r="S208" s="177">
        <f t="shared" si="66"/>
        <v>0</v>
      </c>
      <c r="T208" s="206"/>
      <c r="U208" s="206"/>
      <c r="V208" s="206"/>
      <c r="W208" s="206"/>
      <c r="X208" s="310"/>
      <c r="Y208" s="310"/>
      <c r="Z208" s="310"/>
      <c r="AA208" s="310"/>
      <c r="AB208" s="310"/>
      <c r="AC208" s="6"/>
    </row>
    <row r="209" spans="2:29" s="333" customFormat="1" ht="15" hidden="1" customHeight="1" x14ac:dyDescent="0.25">
      <c r="B209" s="136" t="s">
        <v>464</v>
      </c>
      <c r="C209" s="310"/>
      <c r="D209" s="310"/>
      <c r="E209" s="310"/>
      <c r="F209" s="488"/>
      <c r="G209" s="310"/>
      <c r="H209" s="485"/>
      <c r="I209" s="310"/>
      <c r="J209" s="310"/>
      <c r="K209" s="310"/>
      <c r="L209" s="310"/>
      <c r="M209" s="310"/>
      <c r="N209" s="310"/>
      <c r="O209" s="310"/>
      <c r="P209" s="335"/>
      <c r="Q209" s="310"/>
      <c r="R209" s="310"/>
      <c r="S209" s="177">
        <f t="shared" si="66"/>
        <v>0</v>
      </c>
      <c r="T209" s="206"/>
      <c r="U209" s="206"/>
      <c r="V209" s="206"/>
      <c r="W209" s="206"/>
      <c r="X209" s="310"/>
      <c r="Y209" s="310"/>
      <c r="Z209" s="310"/>
      <c r="AA209" s="310"/>
      <c r="AB209" s="310"/>
      <c r="AC209" s="6"/>
    </row>
    <row r="210" spans="2:29" s="333" customFormat="1" ht="15" hidden="1" customHeight="1" x14ac:dyDescent="0.25">
      <c r="B210" s="136" t="s">
        <v>468</v>
      </c>
      <c r="C210" s="310"/>
      <c r="D210" s="310"/>
      <c r="E210" s="310"/>
      <c r="F210" s="488"/>
      <c r="G210" s="310"/>
      <c r="H210" s="485"/>
      <c r="I210" s="310"/>
      <c r="J210" s="310"/>
      <c r="K210" s="310"/>
      <c r="L210" s="310"/>
      <c r="M210" s="310"/>
      <c r="N210" s="310"/>
      <c r="O210" s="310"/>
      <c r="P210" s="335"/>
      <c r="Q210" s="310"/>
      <c r="R210" s="310"/>
      <c r="S210" s="177">
        <f t="shared" si="66"/>
        <v>0</v>
      </c>
      <c r="T210" s="206"/>
      <c r="U210" s="206"/>
      <c r="V210" s="206"/>
      <c r="W210" s="206"/>
      <c r="X210" s="310"/>
      <c r="Y210" s="310"/>
      <c r="Z210" s="310"/>
      <c r="AA210" s="310"/>
      <c r="AB210" s="310"/>
      <c r="AC210" s="6"/>
    </row>
    <row r="211" spans="2:29" s="333" customFormat="1" ht="15" hidden="1" customHeight="1" x14ac:dyDescent="0.25">
      <c r="B211" s="136" t="s">
        <v>449</v>
      </c>
      <c r="C211" s="310"/>
      <c r="D211" s="310"/>
      <c r="E211" s="310"/>
      <c r="F211" s="488"/>
      <c r="G211" s="310"/>
      <c r="H211" s="485"/>
      <c r="I211" s="310"/>
      <c r="J211" s="310"/>
      <c r="K211" s="310"/>
      <c r="L211" s="310"/>
      <c r="M211" s="310"/>
      <c r="N211" s="310"/>
      <c r="O211" s="310"/>
      <c r="P211" s="335"/>
      <c r="Q211" s="310"/>
      <c r="R211" s="310"/>
      <c r="S211" s="177">
        <f>E211</f>
        <v>0</v>
      </c>
      <c r="T211" s="206"/>
      <c r="U211" s="206"/>
      <c r="V211" s="206"/>
      <c r="W211" s="206"/>
      <c r="X211" s="310"/>
      <c r="Y211" s="310"/>
      <c r="Z211" s="310"/>
      <c r="AA211" s="310"/>
      <c r="AB211" s="310"/>
      <c r="AC211" s="6"/>
    </row>
    <row r="212" spans="2:29" s="333" customFormat="1" ht="15" hidden="1" customHeight="1" x14ac:dyDescent="0.25">
      <c r="B212" s="136" t="s">
        <v>450</v>
      </c>
      <c r="C212" s="310"/>
      <c r="D212" s="310"/>
      <c r="E212" s="310"/>
      <c r="F212" s="488"/>
      <c r="G212" s="310"/>
      <c r="H212" s="485"/>
      <c r="I212" s="310"/>
      <c r="J212" s="310"/>
      <c r="K212" s="310"/>
      <c r="L212" s="310"/>
      <c r="M212" s="310"/>
      <c r="N212" s="310"/>
      <c r="O212" s="310"/>
      <c r="P212" s="335"/>
      <c r="Q212" s="310"/>
      <c r="R212" s="310"/>
      <c r="S212" s="177">
        <f t="shared" si="66"/>
        <v>0</v>
      </c>
      <c r="T212" s="206"/>
      <c r="U212" s="206"/>
      <c r="V212" s="206"/>
      <c r="W212" s="206"/>
      <c r="X212" s="310"/>
      <c r="Y212" s="310"/>
      <c r="Z212" s="310"/>
      <c r="AA212" s="310"/>
      <c r="AB212" s="310"/>
      <c r="AC212" s="6"/>
    </row>
    <row r="213" spans="2:29" s="333" customFormat="1" ht="15" hidden="1" customHeight="1" x14ac:dyDescent="0.25">
      <c r="B213" s="136" t="s">
        <v>451</v>
      </c>
      <c r="C213" s="310"/>
      <c r="D213" s="310"/>
      <c r="E213" s="310"/>
      <c r="F213" s="488"/>
      <c r="G213" s="310"/>
      <c r="H213" s="485"/>
      <c r="I213" s="310"/>
      <c r="J213" s="310"/>
      <c r="K213" s="310"/>
      <c r="L213" s="310"/>
      <c r="M213" s="310"/>
      <c r="N213" s="310"/>
      <c r="O213" s="310"/>
      <c r="P213" s="335"/>
      <c r="Q213" s="310"/>
      <c r="R213" s="310"/>
      <c r="S213" s="177">
        <f t="shared" si="66"/>
        <v>0</v>
      </c>
      <c r="T213" s="206"/>
      <c r="U213" s="206"/>
      <c r="V213" s="206"/>
      <c r="W213" s="206"/>
      <c r="X213" s="310"/>
      <c r="Y213" s="310"/>
      <c r="Z213" s="310"/>
      <c r="AA213" s="310"/>
      <c r="AB213" s="310"/>
      <c r="AC213" s="6"/>
    </row>
    <row r="214" spans="2:29" s="333" customFormat="1" ht="15" hidden="1" customHeight="1" x14ac:dyDescent="0.25">
      <c r="B214" s="136" t="s">
        <v>452</v>
      </c>
      <c r="C214" s="310"/>
      <c r="D214" s="310"/>
      <c r="E214" s="310"/>
      <c r="F214" s="488"/>
      <c r="G214" s="310"/>
      <c r="H214" s="485"/>
      <c r="I214" s="310"/>
      <c r="J214" s="310"/>
      <c r="K214" s="310"/>
      <c r="L214" s="310"/>
      <c r="M214" s="310"/>
      <c r="N214" s="310"/>
      <c r="O214" s="310"/>
      <c r="P214" s="335"/>
      <c r="Q214" s="310"/>
      <c r="R214" s="310"/>
      <c r="S214" s="177">
        <f t="shared" si="66"/>
        <v>0</v>
      </c>
      <c r="T214" s="206"/>
      <c r="U214" s="206"/>
      <c r="V214" s="206"/>
      <c r="W214" s="206"/>
      <c r="X214" s="310"/>
      <c r="Y214" s="310"/>
      <c r="Z214" s="310"/>
      <c r="AA214" s="310"/>
      <c r="AB214" s="310"/>
      <c r="AC214" s="6"/>
    </row>
    <row r="215" spans="2:29" s="333" customFormat="1" ht="15" hidden="1" customHeight="1" x14ac:dyDescent="0.25">
      <c r="B215" s="136" t="s">
        <v>469</v>
      </c>
      <c r="C215" s="310"/>
      <c r="D215" s="310"/>
      <c r="E215" s="310"/>
      <c r="F215" s="488"/>
      <c r="G215" s="310"/>
      <c r="H215" s="485"/>
      <c r="I215" s="310"/>
      <c r="J215" s="310"/>
      <c r="K215" s="310"/>
      <c r="L215" s="310"/>
      <c r="M215" s="310"/>
      <c r="N215" s="310"/>
      <c r="O215" s="310"/>
      <c r="P215" s="335"/>
      <c r="Q215" s="310"/>
      <c r="R215" s="310"/>
      <c r="S215" s="177">
        <f>E215</f>
        <v>0</v>
      </c>
      <c r="T215" s="206"/>
      <c r="U215" s="206"/>
      <c r="V215" s="206"/>
      <c r="W215" s="206"/>
      <c r="X215" s="310"/>
      <c r="Y215" s="310"/>
      <c r="Z215" s="310"/>
      <c r="AA215" s="310"/>
      <c r="AB215" s="310"/>
      <c r="AC215" s="6"/>
    </row>
    <row r="216" spans="2:29" s="333" customFormat="1" ht="15" hidden="1" customHeight="1" x14ac:dyDescent="0.25">
      <c r="B216" s="136" t="s">
        <v>465</v>
      </c>
      <c r="C216" s="310"/>
      <c r="D216" s="310"/>
      <c r="E216" s="310"/>
      <c r="F216" s="488"/>
      <c r="G216" s="310"/>
      <c r="H216" s="485"/>
      <c r="I216" s="310"/>
      <c r="J216" s="310"/>
      <c r="K216" s="310"/>
      <c r="L216" s="310"/>
      <c r="M216" s="310"/>
      <c r="N216" s="310"/>
      <c r="O216" s="310"/>
      <c r="P216" s="335"/>
      <c r="Q216" s="310"/>
      <c r="R216" s="310"/>
      <c r="S216" s="177">
        <f t="shared" si="66"/>
        <v>0</v>
      </c>
      <c r="T216" s="206"/>
      <c r="U216" s="206"/>
      <c r="V216" s="206"/>
      <c r="W216" s="206"/>
      <c r="X216" s="310"/>
      <c r="Y216" s="310"/>
      <c r="Z216" s="310"/>
      <c r="AA216" s="310"/>
      <c r="AB216" s="310"/>
      <c r="AC216" s="6"/>
    </row>
    <row r="217" spans="2:29" s="333" customFormat="1" ht="15" hidden="1" customHeight="1" x14ac:dyDescent="0.25">
      <c r="B217" s="136" t="s">
        <v>466</v>
      </c>
      <c r="C217" s="310"/>
      <c r="D217" s="310"/>
      <c r="E217" s="310"/>
      <c r="F217" s="488"/>
      <c r="G217" s="210"/>
      <c r="H217" s="489"/>
      <c r="I217" s="210"/>
      <c r="J217" s="210"/>
      <c r="K217" s="210"/>
      <c r="L217" s="210"/>
      <c r="M217" s="210"/>
      <c r="N217" s="210"/>
      <c r="O217" s="210"/>
      <c r="P217" s="335"/>
      <c r="Q217" s="310"/>
      <c r="R217" s="210"/>
      <c r="S217" s="178">
        <f t="shared" si="66"/>
        <v>0</v>
      </c>
      <c r="T217" s="206"/>
      <c r="U217" s="206"/>
      <c r="V217" s="206"/>
      <c r="W217" s="206"/>
      <c r="X217" s="310"/>
      <c r="Y217" s="310"/>
      <c r="Z217" s="310"/>
      <c r="AA217" s="310"/>
      <c r="AB217" s="310"/>
      <c r="AC217" s="6"/>
    </row>
    <row r="218" spans="2:29" s="313" customFormat="1" ht="15.75" hidden="1" customHeight="1" thickBot="1" x14ac:dyDescent="0.3">
      <c r="B218" s="262" t="str">
        <f>B194&amp;" Total"</f>
        <v>Index Options Total</v>
      </c>
      <c r="C218" s="490"/>
      <c r="D218" s="490"/>
      <c r="E218" s="490"/>
      <c r="F218" s="187"/>
      <c r="G218" s="490"/>
      <c r="H218" s="493"/>
      <c r="I218" s="490"/>
      <c r="J218" s="490"/>
      <c r="K218" s="490"/>
      <c r="L218" s="490"/>
      <c r="M218" s="490"/>
      <c r="N218" s="490"/>
      <c r="O218" s="490"/>
      <c r="P218" s="319"/>
      <c r="Q218" s="490"/>
      <c r="R218" s="490"/>
      <c r="S218" s="212">
        <f t="shared" ref="S218:AB218" si="72">SUM(S205:S217)</f>
        <v>0</v>
      </c>
      <c r="T218" s="179">
        <f t="shared" ref="T218:U218" si="73">SUM(T205:T217)</f>
        <v>0</v>
      </c>
      <c r="U218" s="179">
        <f t="shared" si="73"/>
        <v>0</v>
      </c>
      <c r="V218" s="179">
        <f t="shared" ref="V218" si="74">SUM(V205:V217)</f>
        <v>0</v>
      </c>
      <c r="W218" s="179">
        <f t="shared" si="72"/>
        <v>0</v>
      </c>
      <c r="X218" s="179">
        <f t="shared" si="72"/>
        <v>0</v>
      </c>
      <c r="Y218" s="179">
        <f t="shared" si="72"/>
        <v>0</v>
      </c>
      <c r="Z218" s="179">
        <f t="shared" ref="Z218:AA218" si="75">SUM(Z205:Z217)</f>
        <v>0</v>
      </c>
      <c r="AA218" s="179">
        <f t="shared" si="75"/>
        <v>0</v>
      </c>
      <c r="AB218" s="179">
        <f t="shared" si="72"/>
        <v>0</v>
      </c>
    </row>
    <row r="219" spans="2:29" s="335" customFormat="1" ht="15" customHeight="1" x14ac:dyDescent="0.25">
      <c r="C219" s="486"/>
      <c r="D219" s="486"/>
      <c r="E219" s="486"/>
      <c r="F219" s="486"/>
      <c r="G219" s="486"/>
      <c r="H219" s="486"/>
      <c r="I219" s="486"/>
      <c r="J219" s="486"/>
      <c r="K219" s="486"/>
      <c r="L219" s="486"/>
      <c r="M219" s="486"/>
      <c r="N219" s="486"/>
      <c r="O219" s="486"/>
      <c r="Q219" s="486"/>
      <c r="R219" s="486"/>
      <c r="AC219" s="159"/>
    </row>
    <row r="220" spans="2:29" ht="15.75" customHeight="1" thickBot="1" x14ac:dyDescent="0.3">
      <c r="B220" s="1" t="s">
        <v>204</v>
      </c>
    </row>
    <row r="221" spans="2:29" ht="15" customHeight="1" x14ac:dyDescent="0.25">
      <c r="B221" s="479" t="s">
        <v>429</v>
      </c>
      <c r="C221" s="468"/>
      <c r="D221" s="175"/>
      <c r="E221" s="175"/>
      <c r="G221" s="578">
        <v>1.744</v>
      </c>
      <c r="H221" s="176"/>
      <c r="I221" s="175"/>
      <c r="J221" s="175"/>
      <c r="K221" s="175"/>
      <c r="L221" s="310"/>
      <c r="M221" s="310"/>
      <c r="N221" s="175"/>
      <c r="O221" s="175"/>
      <c r="Q221" s="310"/>
      <c r="R221" s="579">
        <v>162</v>
      </c>
      <c r="S221" s="176">
        <f t="shared" ref="S221:S230" si="76">E221</f>
        <v>0</v>
      </c>
      <c r="T221" s="206"/>
      <c r="U221" s="206"/>
      <c r="V221" s="206"/>
      <c r="W221" s="206"/>
      <c r="X221" s="175"/>
      <c r="Y221" s="175"/>
      <c r="Z221" s="310"/>
      <c r="AA221" s="310"/>
      <c r="AB221" s="175"/>
    </row>
    <row r="222" spans="2:29" ht="15" customHeight="1" x14ac:dyDescent="0.25">
      <c r="B222" s="480" t="s">
        <v>430</v>
      </c>
      <c r="C222" s="468"/>
      <c r="D222" s="175"/>
      <c r="E222" s="175"/>
      <c r="F222" s="118"/>
      <c r="G222" s="578">
        <v>1.744</v>
      </c>
      <c r="H222" s="177"/>
      <c r="I222" s="175"/>
      <c r="J222" s="175"/>
      <c r="K222" s="175"/>
      <c r="L222" s="310"/>
      <c r="M222" s="310"/>
      <c r="N222" s="175"/>
      <c r="O222" s="175"/>
      <c r="Q222" s="310"/>
      <c r="R222" s="579">
        <v>175.1</v>
      </c>
      <c r="S222" s="177">
        <f t="shared" si="76"/>
        <v>0</v>
      </c>
      <c r="T222" s="206"/>
      <c r="U222" s="206"/>
      <c r="V222" s="206"/>
      <c r="W222" s="206"/>
      <c r="X222" s="175"/>
      <c r="Y222" s="175"/>
      <c r="Z222" s="310"/>
      <c r="AA222" s="310"/>
      <c r="AB222" s="175"/>
    </row>
    <row r="223" spans="2:29" ht="15" customHeight="1" x14ac:dyDescent="0.25">
      <c r="B223" s="480" t="s">
        <v>431</v>
      </c>
      <c r="C223" s="468"/>
      <c r="D223" s="175"/>
      <c r="E223" s="175"/>
      <c r="F223" s="118"/>
      <c r="G223" s="578">
        <v>3.45</v>
      </c>
      <c r="H223" s="177"/>
      <c r="I223" s="175"/>
      <c r="J223" s="175"/>
      <c r="K223" s="175"/>
      <c r="L223" s="310"/>
      <c r="M223" s="310"/>
      <c r="N223" s="175"/>
      <c r="O223" s="175"/>
      <c r="P223" s="395"/>
      <c r="Q223" s="310"/>
      <c r="R223" s="579">
        <v>360.2</v>
      </c>
      <c r="S223" s="177">
        <f t="shared" si="76"/>
        <v>0</v>
      </c>
      <c r="T223" s="206"/>
      <c r="U223" s="206"/>
      <c r="V223" s="206"/>
      <c r="W223" s="206"/>
      <c r="X223" s="175"/>
      <c r="Y223" s="175"/>
      <c r="Z223" s="310"/>
      <c r="AA223" s="310"/>
      <c r="AB223" s="175"/>
    </row>
    <row r="224" spans="2:29" ht="15" customHeight="1" x14ac:dyDescent="0.25">
      <c r="B224" s="480" t="s">
        <v>432</v>
      </c>
      <c r="C224" s="468"/>
      <c r="D224" s="175"/>
      <c r="E224" s="175"/>
      <c r="G224" s="578">
        <v>4.5010000000000003</v>
      </c>
      <c r="H224" s="177"/>
      <c r="I224" s="175"/>
      <c r="J224" s="175"/>
      <c r="K224" s="175"/>
      <c r="L224" s="310"/>
      <c r="M224" s="310"/>
      <c r="N224" s="175"/>
      <c r="O224" s="175"/>
      <c r="Q224" s="310"/>
      <c r="R224" s="579">
        <v>597.29999999999995</v>
      </c>
      <c r="S224" s="177">
        <f t="shared" si="76"/>
        <v>0</v>
      </c>
      <c r="T224" s="206"/>
      <c r="U224" s="206"/>
      <c r="V224" s="206"/>
      <c r="W224" s="206"/>
      <c r="X224" s="175"/>
      <c r="Y224" s="175"/>
      <c r="Z224" s="310"/>
      <c r="AA224" s="310"/>
      <c r="AB224" s="175"/>
    </row>
    <row r="225" spans="2:29" ht="15" customHeight="1" x14ac:dyDescent="0.25">
      <c r="B225" s="480" t="s">
        <v>433</v>
      </c>
      <c r="C225" s="468"/>
      <c r="D225" s="175"/>
      <c r="E225" s="175"/>
      <c r="F225" s="118"/>
      <c r="G225" s="578">
        <v>3.1859999999999999</v>
      </c>
      <c r="H225" s="177"/>
      <c r="I225" s="175"/>
      <c r="J225" s="175"/>
      <c r="K225" s="175"/>
      <c r="L225" s="310"/>
      <c r="M225" s="310"/>
      <c r="N225" s="175"/>
      <c r="O225" s="175"/>
      <c r="Q225" s="310"/>
      <c r="R225" s="579">
        <v>934.3</v>
      </c>
      <c r="S225" s="177">
        <f t="shared" si="76"/>
        <v>0</v>
      </c>
      <c r="T225" s="206"/>
      <c r="U225" s="206"/>
      <c r="V225" s="206"/>
      <c r="W225" s="206"/>
      <c r="X225" s="175"/>
      <c r="Y225" s="175"/>
      <c r="Z225" s="310"/>
      <c r="AA225" s="310"/>
      <c r="AB225" s="175"/>
    </row>
    <row r="226" spans="2:29" ht="15" customHeight="1" x14ac:dyDescent="0.25">
      <c r="B226" s="480" t="s">
        <v>434</v>
      </c>
      <c r="C226" s="468"/>
      <c r="D226" s="175"/>
      <c r="E226" s="175"/>
      <c r="F226" s="118"/>
      <c r="G226" s="578">
        <v>3.1859999999999999</v>
      </c>
      <c r="H226" s="217"/>
      <c r="I226" s="310"/>
      <c r="J226" s="310"/>
      <c r="K226" s="310"/>
      <c r="L226" s="310"/>
      <c r="M226" s="310"/>
      <c r="N226" s="310"/>
      <c r="O226" s="310"/>
      <c r="P226" s="395"/>
      <c r="Q226" s="310"/>
      <c r="R226" s="579">
        <v>934.3</v>
      </c>
      <c r="S226" s="217">
        <f t="shared" si="76"/>
        <v>0</v>
      </c>
      <c r="T226" s="206"/>
      <c r="U226" s="206"/>
      <c r="V226" s="206"/>
      <c r="W226" s="206"/>
      <c r="X226" s="310"/>
      <c r="Y226" s="310"/>
      <c r="Z226" s="310"/>
      <c r="AA226" s="310"/>
      <c r="AB226" s="310"/>
    </row>
    <row r="227" spans="2:29" s="335" customFormat="1" ht="15" customHeight="1" x14ac:dyDescent="0.25">
      <c r="B227" s="480" t="s">
        <v>682</v>
      </c>
      <c r="C227" s="578">
        <v>-0.49399999999999999</v>
      </c>
      <c r="D227" s="301"/>
      <c r="E227" s="301"/>
      <c r="G227" s="413"/>
      <c r="R227" s="413"/>
    </row>
    <row r="228" spans="2:29" s="335" customFormat="1" ht="15" customHeight="1" x14ac:dyDescent="0.25">
      <c r="B228" s="480" t="s">
        <v>683</v>
      </c>
      <c r="C228" s="468"/>
      <c r="D228" s="301"/>
      <c r="E228" s="301"/>
      <c r="G228" s="578">
        <v>2.2109999999999999</v>
      </c>
      <c r="H228" s="549"/>
      <c r="I228" s="301"/>
      <c r="J228" s="301"/>
      <c r="K228" s="301"/>
      <c r="L228" s="301"/>
      <c r="M228" s="301"/>
      <c r="N228" s="301"/>
      <c r="O228" s="301"/>
      <c r="P228" s="395"/>
      <c r="Q228" s="301"/>
      <c r="R228" s="579">
        <v>1833</v>
      </c>
      <c r="S228" s="176">
        <f t="shared" ref="S228" si="77">E228</f>
        <v>0</v>
      </c>
      <c r="T228" s="405"/>
      <c r="U228" s="405"/>
      <c r="V228" s="405"/>
      <c r="W228" s="405"/>
      <c r="X228" s="301"/>
      <c r="Y228" s="301"/>
      <c r="Z228" s="301"/>
      <c r="AA228" s="301"/>
      <c r="AB228" s="301"/>
      <c r="AC228" s="159"/>
    </row>
    <row r="229" spans="2:29" s="335" customFormat="1" ht="15" customHeight="1" x14ac:dyDescent="0.25">
      <c r="B229" s="480" t="s">
        <v>684</v>
      </c>
      <c r="C229" s="578">
        <v>-0.49399999999999999</v>
      </c>
      <c r="D229" s="301"/>
      <c r="E229" s="301"/>
      <c r="G229" s="578">
        <v>2.2109999999999999</v>
      </c>
      <c r="H229" s="549"/>
      <c r="I229" s="301"/>
      <c r="J229" s="301"/>
      <c r="K229" s="301"/>
      <c r="L229" s="301"/>
      <c r="M229" s="301"/>
      <c r="N229" s="301"/>
      <c r="O229" s="301"/>
      <c r="P229" s="395"/>
      <c r="Q229" s="301"/>
      <c r="R229" s="579">
        <v>1833</v>
      </c>
      <c r="S229" s="177">
        <f t="shared" si="76"/>
        <v>0</v>
      </c>
      <c r="T229" s="405"/>
      <c r="U229" s="405"/>
      <c r="V229" s="405"/>
      <c r="W229" s="405"/>
      <c r="X229" s="301"/>
      <c r="Y229" s="301"/>
      <c r="Z229" s="301"/>
      <c r="AA229" s="301"/>
      <c r="AB229" s="301"/>
      <c r="AC229" s="159"/>
    </row>
    <row r="230" spans="2:29" s="335" customFormat="1" ht="15" customHeight="1" thickBot="1" x14ac:dyDescent="0.3">
      <c r="B230" s="497" t="s">
        <v>436</v>
      </c>
      <c r="C230" s="578">
        <v>-0.49399999999999999</v>
      </c>
      <c r="D230" s="301"/>
      <c r="E230" s="301"/>
      <c r="F230" s="395"/>
      <c r="G230" s="578">
        <v>2.2109999999999999</v>
      </c>
      <c r="H230" s="549"/>
      <c r="I230" s="301"/>
      <c r="J230" s="301"/>
      <c r="K230" s="301"/>
      <c r="L230" s="301"/>
      <c r="M230" s="301"/>
      <c r="N230" s="301"/>
      <c r="O230" s="301"/>
      <c r="P230" s="395"/>
      <c r="Q230" s="301"/>
      <c r="R230" s="579">
        <v>1833</v>
      </c>
      <c r="S230" s="498">
        <f t="shared" si="76"/>
        <v>0</v>
      </c>
      <c r="T230" s="405"/>
      <c r="U230" s="405"/>
      <c r="V230" s="405"/>
      <c r="W230" s="405"/>
      <c r="X230" s="301"/>
      <c r="Y230" s="301"/>
      <c r="Z230" s="301"/>
      <c r="AA230" s="301"/>
      <c r="AB230" s="301"/>
      <c r="AC230" s="159"/>
    </row>
  </sheetData>
  <sheetProtection formatCells="0" formatColumns="0" formatRows="0" insertColumns="0" insertRows="0"/>
  <mergeCells count="1">
    <mergeCell ref="E5:E6"/>
  </mergeCells>
  <dataValidations count="1">
    <dataValidation type="custom" allowBlank="1" showErrorMessage="1" errorTitle="Data entry error:" error="Please enter a numeric value or leave blank!" sqref="G221:G226 C153:E165 G228:G230 C8:E17 C46:E58 C19:E31 C73:E85 C100:E112 G69:G71 C179:E191 C205:E217 C127:E139 I15:O17 I116:O121 I127:O139 Q69:Q71 I62:O67 I46:O58 I19:O31 I73:O85 I100:O112 I96:O98 I89:O94 G8:G13 I205:O217 I35:O40 I153:O165 I8:O13 I42:O44 I179:O191 I221:O226 T127:AB139 T123:AB125 T116:AB121 I123:O125 I195:O203 T179:AB191 T153:AB165 T62:AB67 T69:AB71 T42:AB44 T15:AB17 T19:AB31 T46:AB58 T73:AB85 T100:AB112 T89:AB94 T205:AB217 T96:AB98 T8:AB13 T35:AB40 T221:AB226 T228:AB230 T143:AB151 T169:AB177 T195:AB203 C143:E151 Q15:Q17 I69:O71 C116:E125 G127:G139 G62:G67 C62:E71 G96:G98 G46:G58 G19:G31 G73:G85 G100:G112 C35:E44 G42:G44 G89:G94 G205:G217 G35:G40 G153:G165 C195:E203 G15:G17 G179:G191 G195:G203 C221:E230 Q127:Q139 G123:G125 Q116:Q121 Q179:Q191 Q153:Q165 Q62:Q67 G116:G121 Q42:R44 Q19:Q31 Q46:Q58 Q73:Q85 Q100:Q112 Q89:R94 Q205:Q217 Q96:R98 Q8:Q13 Q35:R40 Q221:Q226 C169:E177 G143:G151 C89:E98 Q123:Q125 I228:O230 Q143:Q151 I143:O151 Q169:Q177 I169:O177 G169:G177 Q195:Q203 Q228:Q230">
      <formula1>OR(ISNUMBER(C8),ISBLANK(C8))</formula1>
    </dataValidation>
  </dataValidations>
  <pageMargins left="0.7" right="0.7" top="0.75" bottom="0.75" header="0.3" footer="0.3"/>
  <pageSetup scale="39" orientation="portrait" r:id="rId1"/>
  <headerFooter>
    <oddFooter>&amp;LPrinted: &amp;D&amp;R&amp;P</oddFooter>
  </headerFooter>
  <rowBreaks count="1" manualBreakCount="1">
    <brk id="141" max="28"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pageSetUpPr fitToPage="1"/>
  </sheetPr>
  <dimension ref="A1:AC230"/>
  <sheetViews>
    <sheetView showGridLines="0" zoomScale="80" zoomScaleNormal="80" workbookViewId="0">
      <pane xSplit="2" ySplit="6" topLeftCell="C90" activePane="bottomRight" state="frozen"/>
      <selection activeCell="AH89" sqref="AH89"/>
      <selection pane="topRight" activeCell="AH89" sqref="AH89"/>
      <selection pane="bottomLeft" activeCell="AH89" sqref="AH89"/>
      <selection pane="bottomRight" activeCell="C7" sqref="C7"/>
    </sheetView>
  </sheetViews>
  <sheetFormatPr defaultColWidth="9.140625" defaultRowHeight="15" customHeight="1" x14ac:dyDescent="0.25"/>
  <cols>
    <col min="1" max="1" width="1.5703125" style="539" customWidth="1"/>
    <col min="2" max="2" width="32.140625" style="539" customWidth="1"/>
    <col min="3" max="3" width="21.7109375" style="539" bestFit="1" customWidth="1"/>
    <col min="4" max="4" width="11.85546875" style="539" hidden="1" customWidth="1"/>
    <col min="5" max="5" width="16.42578125" style="539" hidden="1" customWidth="1"/>
    <col min="6" max="6" width="1.85546875" style="539" customWidth="1"/>
    <col min="7" max="7" width="20.140625" style="539" bestFit="1" customWidth="1"/>
    <col min="8" max="8" width="4.5703125" style="539" hidden="1" customWidth="1"/>
    <col min="9" max="14" width="11.7109375" style="539" hidden="1" customWidth="1"/>
    <col min="15" max="15" width="3.85546875" style="539" hidden="1" customWidth="1"/>
    <col min="16" max="16" width="1.85546875" style="335" customWidth="1"/>
    <col min="17" max="17" width="4.140625" style="539" hidden="1" customWidth="1"/>
    <col min="18" max="18" width="21.7109375" style="539" bestFit="1" customWidth="1"/>
    <col min="19" max="19" width="7.85546875" style="539" hidden="1" customWidth="1"/>
    <col min="20" max="27" width="11.7109375" style="539" hidden="1" customWidth="1"/>
    <col min="28" max="28" width="4.28515625" style="539" hidden="1" customWidth="1"/>
    <col min="29" max="29" width="2.7109375" style="6" customWidth="1"/>
    <col min="30" max="16384" width="9.140625" style="539"/>
  </cols>
  <sheetData>
    <row r="1" spans="1:29" ht="15.75" customHeight="1" x14ac:dyDescent="0.25">
      <c r="A1" s="5" t="str">
        <f>TemplateName</f>
        <v>CCAR 2014 Market Shocks: Severely Adverse Scenario</v>
      </c>
      <c r="D1" s="330"/>
      <c r="H1" s="330"/>
    </row>
    <row r="2" spans="1:29" ht="15.75" customHeight="1" x14ac:dyDescent="0.25">
      <c r="A2" s="11" t="s">
        <v>789</v>
      </c>
      <c r="D2" s="330"/>
      <c r="E2" s="330"/>
      <c r="H2" s="540"/>
      <c r="I2" s="540"/>
      <c r="J2" s="540"/>
      <c r="K2" s="540"/>
      <c r="L2" s="540"/>
      <c r="M2" s="540"/>
      <c r="N2" s="540"/>
    </row>
    <row r="4" spans="1:29" s="552" customFormat="1" ht="15" customHeight="1" x14ac:dyDescent="0.25">
      <c r="B4" s="552" t="s">
        <v>771</v>
      </c>
      <c r="P4" s="553"/>
      <c r="AC4" s="554"/>
    </row>
    <row r="5" spans="1:29" ht="15" customHeight="1" x14ac:dyDescent="0.25">
      <c r="E5" s="668" t="s">
        <v>763</v>
      </c>
      <c r="S5" s="550"/>
      <c r="T5" s="371"/>
      <c r="U5" s="550"/>
      <c r="V5" s="550" t="s">
        <v>491</v>
      </c>
      <c r="W5" s="550"/>
      <c r="X5" s="550"/>
      <c r="Y5" s="550"/>
      <c r="Z5" s="550"/>
      <c r="AA5" s="550"/>
      <c r="AB5" s="551"/>
    </row>
    <row r="6" spans="1:29" s="13" customFormat="1" ht="30" x14ac:dyDescent="0.25">
      <c r="A6" s="112"/>
      <c r="B6" s="321"/>
      <c r="C6" s="248" t="s">
        <v>732</v>
      </c>
      <c r="D6" s="257" t="s">
        <v>484</v>
      </c>
      <c r="E6" s="669"/>
      <c r="G6" s="248" t="s">
        <v>730</v>
      </c>
      <c r="H6" s="550"/>
      <c r="I6" s="550"/>
      <c r="J6" s="550"/>
      <c r="K6" s="550" t="s">
        <v>488</v>
      </c>
      <c r="L6" s="550"/>
      <c r="M6" s="550"/>
      <c r="N6" s="550"/>
      <c r="O6" s="551"/>
      <c r="P6" s="335"/>
      <c r="Q6" s="259"/>
      <c r="R6" s="248" t="s">
        <v>731</v>
      </c>
      <c r="S6" s="303" t="s">
        <v>426</v>
      </c>
      <c r="T6" s="304" t="s">
        <v>268</v>
      </c>
      <c r="U6" s="304" t="s">
        <v>269</v>
      </c>
      <c r="V6" s="304" t="s">
        <v>427</v>
      </c>
      <c r="W6" s="305" t="s">
        <v>606</v>
      </c>
      <c r="X6" s="125" t="s">
        <v>607</v>
      </c>
      <c r="Y6" s="125" t="s">
        <v>608</v>
      </c>
      <c r="Z6" s="125" t="s">
        <v>610</v>
      </c>
      <c r="AA6" s="125" t="s">
        <v>609</v>
      </c>
      <c r="AB6" s="125"/>
      <c r="AC6" s="158"/>
    </row>
    <row r="7" spans="1:29" ht="15.75" customHeight="1" thickBot="1" x14ac:dyDescent="0.3">
      <c r="B7" s="1" t="s">
        <v>428</v>
      </c>
    </row>
    <row r="8" spans="1:29" ht="15" customHeight="1" x14ac:dyDescent="0.25">
      <c r="B8" s="479" t="s">
        <v>429</v>
      </c>
      <c r="C8" s="468"/>
      <c r="D8" s="310"/>
      <c r="E8" s="310"/>
      <c r="F8" s="566"/>
      <c r="G8" s="578">
        <v>4.1020000000000003</v>
      </c>
      <c r="H8" s="176"/>
      <c r="I8" s="310"/>
      <c r="J8" s="310"/>
      <c r="K8" s="310"/>
      <c r="L8" s="310"/>
      <c r="M8" s="310"/>
      <c r="N8" s="310"/>
      <c r="O8" s="310"/>
      <c r="P8" s="567"/>
      <c r="Q8" s="310"/>
      <c r="R8" s="579">
        <v>689.1</v>
      </c>
      <c r="S8" s="176">
        <f t="shared" ref="S8:S31" si="0">E8</f>
        <v>0</v>
      </c>
      <c r="T8" s="206"/>
      <c r="U8" s="206"/>
      <c r="V8" s="206"/>
      <c r="W8" s="206"/>
      <c r="X8" s="206"/>
      <c r="Y8" s="310"/>
      <c r="Z8" s="310"/>
      <c r="AA8" s="310"/>
      <c r="AB8" s="310"/>
    </row>
    <row r="9" spans="1:29" ht="15" customHeight="1" x14ac:dyDescent="0.25">
      <c r="B9" s="480" t="s">
        <v>430</v>
      </c>
      <c r="C9" s="468"/>
      <c r="D9" s="310"/>
      <c r="E9" s="310"/>
      <c r="F9" s="118"/>
      <c r="G9" s="578">
        <v>2.4990000000000001</v>
      </c>
      <c r="H9" s="561"/>
      <c r="I9" s="310"/>
      <c r="J9" s="310"/>
      <c r="K9" s="310"/>
      <c r="L9" s="310"/>
      <c r="M9" s="310"/>
      <c r="N9" s="310"/>
      <c r="O9" s="310"/>
      <c r="P9" s="567"/>
      <c r="Q9" s="310"/>
      <c r="R9" s="579">
        <v>730.2</v>
      </c>
      <c r="S9" s="177">
        <f t="shared" si="0"/>
        <v>0</v>
      </c>
      <c r="T9" s="206"/>
      <c r="U9" s="206"/>
      <c r="V9" s="206"/>
      <c r="W9" s="206"/>
      <c r="X9" s="206"/>
      <c r="Y9" s="310"/>
      <c r="Z9" s="310"/>
      <c r="AA9" s="310"/>
      <c r="AB9" s="310"/>
    </row>
    <row r="10" spans="1:29" ht="15" customHeight="1" x14ac:dyDescent="0.25">
      <c r="B10" s="480" t="s">
        <v>431</v>
      </c>
      <c r="C10" s="468"/>
      <c r="D10" s="310"/>
      <c r="E10" s="310"/>
      <c r="F10" s="118"/>
      <c r="G10" s="578">
        <v>2.8180000000000001</v>
      </c>
      <c r="H10" s="561"/>
      <c r="I10" s="310"/>
      <c r="J10" s="310"/>
      <c r="K10" s="310"/>
      <c r="L10" s="310"/>
      <c r="M10" s="310"/>
      <c r="N10" s="310"/>
      <c r="O10" s="310"/>
      <c r="P10" s="395"/>
      <c r="Q10" s="310"/>
      <c r="R10" s="579">
        <v>921.4</v>
      </c>
      <c r="S10" s="177">
        <f t="shared" si="0"/>
        <v>0</v>
      </c>
      <c r="T10" s="206"/>
      <c r="U10" s="206"/>
      <c r="V10" s="206"/>
      <c r="W10" s="206"/>
      <c r="X10" s="206"/>
      <c r="Y10" s="310"/>
      <c r="Z10" s="310"/>
      <c r="AA10" s="310"/>
      <c r="AB10" s="310"/>
    </row>
    <row r="11" spans="1:29" ht="15" customHeight="1" x14ac:dyDescent="0.25">
      <c r="B11" s="480" t="s">
        <v>432</v>
      </c>
      <c r="C11" s="468"/>
      <c r="D11" s="310"/>
      <c r="E11" s="310"/>
      <c r="F11" s="566"/>
      <c r="G11" s="578">
        <v>3.2189999999999999</v>
      </c>
      <c r="H11" s="561"/>
      <c r="I11" s="310"/>
      <c r="J11" s="310"/>
      <c r="K11" s="310"/>
      <c r="L11" s="310"/>
      <c r="M11" s="310"/>
      <c r="N11" s="310"/>
      <c r="O11" s="310"/>
      <c r="P11" s="567"/>
      <c r="Q11" s="310"/>
      <c r="R11" s="579">
        <v>1062.5</v>
      </c>
      <c r="S11" s="177">
        <f t="shared" si="0"/>
        <v>0</v>
      </c>
      <c r="T11" s="206"/>
      <c r="U11" s="206"/>
      <c r="V11" s="206"/>
      <c r="W11" s="206"/>
      <c r="X11" s="206"/>
      <c r="Y11" s="310"/>
      <c r="Z11" s="310"/>
      <c r="AA11" s="310"/>
      <c r="AB11" s="310"/>
    </row>
    <row r="12" spans="1:29" ht="15" customHeight="1" x14ac:dyDescent="0.25">
      <c r="B12" s="480" t="s">
        <v>433</v>
      </c>
      <c r="C12" s="468"/>
      <c r="D12" s="310"/>
      <c r="E12" s="310"/>
      <c r="F12" s="118"/>
      <c r="G12" s="578">
        <v>5.383</v>
      </c>
      <c r="H12" s="561"/>
      <c r="I12" s="310"/>
      <c r="J12" s="310"/>
      <c r="K12" s="310"/>
      <c r="L12" s="310"/>
      <c r="M12" s="310"/>
      <c r="N12" s="310"/>
      <c r="O12" s="310"/>
      <c r="P12" s="567"/>
      <c r="Q12" s="310"/>
      <c r="R12" s="579">
        <v>1976.1</v>
      </c>
      <c r="S12" s="177">
        <f t="shared" si="0"/>
        <v>0</v>
      </c>
      <c r="T12" s="206"/>
      <c r="U12" s="206"/>
      <c r="V12" s="206"/>
      <c r="W12" s="206"/>
      <c r="X12" s="206"/>
      <c r="Y12" s="310"/>
      <c r="Z12" s="310"/>
      <c r="AA12" s="310"/>
      <c r="AB12" s="310"/>
    </row>
    <row r="13" spans="1:29" ht="15" customHeight="1" x14ac:dyDescent="0.25">
      <c r="B13" s="480" t="s">
        <v>434</v>
      </c>
      <c r="C13" s="468"/>
      <c r="D13" s="310"/>
      <c r="E13" s="310"/>
      <c r="F13" s="118"/>
      <c r="G13" s="578">
        <v>5.944</v>
      </c>
      <c r="H13" s="217"/>
      <c r="I13" s="310"/>
      <c r="J13" s="310"/>
      <c r="K13" s="310"/>
      <c r="L13" s="310"/>
      <c r="M13" s="310"/>
      <c r="N13" s="310"/>
      <c r="O13" s="310"/>
      <c r="P13" s="395"/>
      <c r="Q13" s="310"/>
      <c r="R13" s="579">
        <v>4368.7</v>
      </c>
      <c r="S13" s="217">
        <f t="shared" si="0"/>
        <v>0</v>
      </c>
      <c r="T13" s="206"/>
      <c r="U13" s="206"/>
      <c r="V13" s="206"/>
      <c r="W13" s="206"/>
      <c r="X13" s="206"/>
      <c r="Y13" s="310"/>
      <c r="Z13" s="310"/>
      <c r="AA13" s="310"/>
      <c r="AB13" s="310"/>
    </row>
    <row r="14" spans="1:29" s="335" customFormat="1" ht="15" customHeight="1" x14ac:dyDescent="0.25">
      <c r="B14" s="480" t="s">
        <v>682</v>
      </c>
      <c r="C14" s="578">
        <v>-0.74099999999999999</v>
      </c>
      <c r="D14" s="301"/>
      <c r="E14" s="301"/>
      <c r="F14" s="567"/>
      <c r="G14" s="413"/>
      <c r="H14" s="567"/>
      <c r="I14" s="567"/>
      <c r="J14" s="567"/>
      <c r="K14" s="567"/>
      <c r="L14" s="567"/>
      <c r="M14" s="567"/>
      <c r="N14" s="567"/>
      <c r="O14" s="567"/>
      <c r="P14" s="567"/>
      <c r="Q14" s="567"/>
      <c r="R14" s="413"/>
    </row>
    <row r="15" spans="1:29" s="335" customFormat="1" ht="15" customHeight="1" x14ac:dyDescent="0.25">
      <c r="B15" s="480" t="s">
        <v>683</v>
      </c>
      <c r="C15" s="468"/>
      <c r="D15" s="301"/>
      <c r="E15" s="301"/>
      <c r="F15" s="567"/>
      <c r="G15" s="578">
        <v>5.944</v>
      </c>
      <c r="H15" s="549"/>
      <c r="I15" s="301"/>
      <c r="J15" s="301"/>
      <c r="K15" s="301"/>
      <c r="L15" s="301"/>
      <c r="M15" s="301"/>
      <c r="N15" s="301"/>
      <c r="O15" s="301"/>
      <c r="P15" s="395"/>
      <c r="Q15" s="301"/>
      <c r="R15" s="579">
        <v>4368.7</v>
      </c>
      <c r="S15" s="176">
        <f t="shared" ref="S15:S16" si="1">E15</f>
        <v>0</v>
      </c>
      <c r="T15" s="405"/>
      <c r="U15" s="405"/>
      <c r="V15" s="405"/>
      <c r="W15" s="405"/>
      <c r="X15" s="405"/>
      <c r="Y15" s="301"/>
      <c r="Z15" s="301"/>
      <c r="AA15" s="301"/>
      <c r="AB15" s="301"/>
      <c r="AC15" s="159"/>
    </row>
    <row r="16" spans="1:29" s="335" customFormat="1" ht="15" customHeight="1" x14ac:dyDescent="0.25">
      <c r="B16" s="480" t="s">
        <v>684</v>
      </c>
      <c r="C16" s="578">
        <v>-0.74099999999999999</v>
      </c>
      <c r="D16" s="301"/>
      <c r="E16" s="301"/>
      <c r="F16" s="567"/>
      <c r="G16" s="578">
        <v>5.944</v>
      </c>
      <c r="H16" s="549"/>
      <c r="I16" s="301"/>
      <c r="J16" s="301"/>
      <c r="K16" s="301"/>
      <c r="L16" s="301"/>
      <c r="M16" s="301"/>
      <c r="N16" s="301"/>
      <c r="O16" s="301"/>
      <c r="P16" s="395"/>
      <c r="Q16" s="301"/>
      <c r="R16" s="579">
        <v>4368.7</v>
      </c>
      <c r="S16" s="177">
        <f t="shared" si="1"/>
        <v>0</v>
      </c>
      <c r="T16" s="405"/>
      <c r="U16" s="405"/>
      <c r="V16" s="405"/>
      <c r="W16" s="405"/>
      <c r="X16" s="405"/>
      <c r="Y16" s="301"/>
      <c r="Z16" s="301"/>
      <c r="AA16" s="301"/>
      <c r="AB16" s="301"/>
      <c r="AC16" s="159"/>
    </row>
    <row r="17" spans="1:28" ht="15" customHeight="1" thickBot="1" x14ac:dyDescent="0.3">
      <c r="A17" s="335"/>
      <c r="B17" s="497" t="s">
        <v>436</v>
      </c>
      <c r="C17" s="578">
        <v>-0.74099999999999999</v>
      </c>
      <c r="D17" s="301"/>
      <c r="E17" s="301"/>
      <c r="F17" s="395"/>
      <c r="G17" s="578">
        <v>5.944</v>
      </c>
      <c r="H17" s="549"/>
      <c r="I17" s="301"/>
      <c r="J17" s="301"/>
      <c r="K17" s="301"/>
      <c r="L17" s="301"/>
      <c r="M17" s="301"/>
      <c r="N17" s="301"/>
      <c r="O17" s="301"/>
      <c r="P17" s="395"/>
      <c r="Q17" s="301"/>
      <c r="R17" s="579">
        <v>4368.7</v>
      </c>
      <c r="S17" s="178">
        <f t="shared" si="0"/>
        <v>0</v>
      </c>
      <c r="T17" s="206"/>
      <c r="U17" s="206"/>
      <c r="V17" s="206"/>
      <c r="W17" s="206"/>
      <c r="X17" s="206"/>
      <c r="Y17" s="310"/>
      <c r="Z17" s="310"/>
      <c r="AA17" s="310"/>
      <c r="AB17" s="310"/>
    </row>
    <row r="18" spans="1:28" s="313" customFormat="1" ht="15" hidden="1" customHeight="1" x14ac:dyDescent="0.25">
      <c r="B18" s="260" t="str">
        <f>B7&amp;" Total"</f>
        <v>Bonds Total</v>
      </c>
      <c r="C18" s="179"/>
      <c r="D18" s="179"/>
      <c r="E18" s="179"/>
      <c r="F18" s="168"/>
      <c r="G18" s="179"/>
      <c r="H18" s="211"/>
      <c r="I18" s="179"/>
      <c r="J18" s="179"/>
      <c r="K18" s="179"/>
      <c r="L18" s="179"/>
      <c r="M18" s="179"/>
      <c r="N18" s="179"/>
      <c r="O18" s="179"/>
      <c r="P18" s="505"/>
      <c r="Q18" s="179"/>
      <c r="R18" s="179"/>
      <c r="S18" s="211">
        <f t="shared" si="0"/>
        <v>0</v>
      </c>
      <c r="T18" s="179">
        <f t="shared" ref="T18:U18" si="2">SUM(T8:T17)</f>
        <v>0</v>
      </c>
      <c r="U18" s="179">
        <f t="shared" si="2"/>
        <v>0</v>
      </c>
      <c r="V18" s="179">
        <f t="shared" ref="V18:AB18" si="3">SUM(V8:V17)</f>
        <v>0</v>
      </c>
      <c r="W18" s="179">
        <f t="shared" si="3"/>
        <v>0</v>
      </c>
      <c r="X18" s="179">
        <f t="shared" si="3"/>
        <v>0</v>
      </c>
      <c r="Y18" s="179">
        <f t="shared" si="3"/>
        <v>0</v>
      </c>
      <c r="Z18" s="179">
        <f t="shared" si="3"/>
        <v>0</v>
      </c>
      <c r="AA18" s="179">
        <f t="shared" si="3"/>
        <v>0</v>
      </c>
      <c r="AB18" s="179">
        <f t="shared" si="3"/>
        <v>0</v>
      </c>
    </row>
    <row r="19" spans="1:28" ht="15" hidden="1" customHeight="1" x14ac:dyDescent="0.25">
      <c r="B19" s="136" t="s">
        <v>467</v>
      </c>
      <c r="C19" s="310"/>
      <c r="D19" s="310"/>
      <c r="E19" s="310"/>
      <c r="F19" s="118"/>
      <c r="G19" s="310"/>
      <c r="H19" s="176"/>
      <c r="I19" s="310"/>
      <c r="J19" s="310"/>
      <c r="K19" s="310"/>
      <c r="L19" s="310"/>
      <c r="M19" s="310"/>
      <c r="N19" s="310"/>
      <c r="O19" s="310"/>
      <c r="P19" s="567"/>
      <c r="Q19" s="310"/>
      <c r="R19" s="310"/>
      <c r="S19" s="176">
        <f t="shared" si="0"/>
        <v>0</v>
      </c>
      <c r="T19" s="206"/>
      <c r="U19" s="206"/>
      <c r="V19" s="206"/>
      <c r="W19" s="206"/>
      <c r="X19" s="206"/>
      <c r="Y19" s="310"/>
      <c r="Z19" s="310"/>
      <c r="AA19" s="310"/>
      <c r="AB19" s="310"/>
    </row>
    <row r="20" spans="1:28" ht="15" hidden="1" customHeight="1" x14ac:dyDescent="0.25">
      <c r="B20" s="136" t="s">
        <v>198</v>
      </c>
      <c r="C20" s="310"/>
      <c r="D20" s="310"/>
      <c r="E20" s="310"/>
      <c r="F20" s="118"/>
      <c r="G20" s="310"/>
      <c r="H20" s="561"/>
      <c r="I20" s="310"/>
      <c r="J20" s="310"/>
      <c r="K20" s="310"/>
      <c r="L20" s="310"/>
      <c r="M20" s="310"/>
      <c r="N20" s="310"/>
      <c r="O20" s="310"/>
      <c r="P20" s="567"/>
      <c r="Q20" s="310"/>
      <c r="R20" s="310"/>
      <c r="S20" s="177">
        <f>E20</f>
        <v>0</v>
      </c>
      <c r="T20" s="206"/>
      <c r="U20" s="206"/>
      <c r="V20" s="206"/>
      <c r="W20" s="206"/>
      <c r="X20" s="206"/>
      <c r="Y20" s="310"/>
      <c r="Z20" s="310"/>
      <c r="AA20" s="310"/>
      <c r="AB20" s="310"/>
    </row>
    <row r="21" spans="1:28" ht="15" hidden="1" customHeight="1" x14ac:dyDescent="0.25">
      <c r="B21" s="136" t="s">
        <v>199</v>
      </c>
      <c r="C21" s="310"/>
      <c r="D21" s="310"/>
      <c r="E21" s="310"/>
      <c r="F21" s="118"/>
      <c r="G21" s="310"/>
      <c r="H21" s="561"/>
      <c r="I21" s="310"/>
      <c r="J21" s="310"/>
      <c r="K21" s="310"/>
      <c r="L21" s="310"/>
      <c r="M21" s="310"/>
      <c r="N21" s="310"/>
      <c r="O21" s="310"/>
      <c r="P21" s="567"/>
      <c r="Q21" s="310"/>
      <c r="R21" s="310"/>
      <c r="S21" s="177">
        <f>E21</f>
        <v>0</v>
      </c>
      <c r="T21" s="206"/>
      <c r="U21" s="206"/>
      <c r="V21" s="206"/>
      <c r="W21" s="206"/>
      <c r="X21" s="206"/>
      <c r="Y21" s="310"/>
      <c r="Z21" s="310"/>
      <c r="AA21" s="310"/>
      <c r="AB21" s="310"/>
    </row>
    <row r="22" spans="1:28" ht="15" hidden="1" customHeight="1" x14ac:dyDescent="0.25">
      <c r="B22" s="136" t="s">
        <v>200</v>
      </c>
      <c r="C22" s="310"/>
      <c r="D22" s="310"/>
      <c r="E22" s="310"/>
      <c r="F22" s="118"/>
      <c r="G22" s="310"/>
      <c r="H22" s="561"/>
      <c r="I22" s="310"/>
      <c r="J22" s="310"/>
      <c r="K22" s="310"/>
      <c r="L22" s="310"/>
      <c r="M22" s="310"/>
      <c r="N22" s="310"/>
      <c r="O22" s="310"/>
      <c r="P22" s="567"/>
      <c r="Q22" s="310"/>
      <c r="R22" s="310"/>
      <c r="S22" s="177">
        <f>E22</f>
        <v>0</v>
      </c>
      <c r="T22" s="206"/>
      <c r="U22" s="206"/>
      <c r="V22" s="206"/>
      <c r="W22" s="206"/>
      <c r="X22" s="206"/>
      <c r="Y22" s="310"/>
      <c r="Z22" s="310"/>
      <c r="AA22" s="310"/>
      <c r="AB22" s="310"/>
    </row>
    <row r="23" spans="1:28" ht="15" hidden="1" customHeight="1" x14ac:dyDescent="0.25">
      <c r="B23" s="136" t="s">
        <v>464</v>
      </c>
      <c r="C23" s="310"/>
      <c r="D23" s="310"/>
      <c r="E23" s="310"/>
      <c r="F23" s="118"/>
      <c r="G23" s="310"/>
      <c r="H23" s="561"/>
      <c r="I23" s="310"/>
      <c r="J23" s="310"/>
      <c r="K23" s="310"/>
      <c r="L23" s="310"/>
      <c r="M23" s="310"/>
      <c r="N23" s="310"/>
      <c r="O23" s="310"/>
      <c r="P23" s="567"/>
      <c r="Q23" s="310"/>
      <c r="R23" s="310"/>
      <c r="S23" s="177">
        <f>E23</f>
        <v>0</v>
      </c>
      <c r="T23" s="206"/>
      <c r="U23" s="206"/>
      <c r="V23" s="206"/>
      <c r="W23" s="206"/>
      <c r="X23" s="206"/>
      <c r="Y23" s="310"/>
      <c r="Z23" s="310"/>
      <c r="AA23" s="310"/>
      <c r="AB23" s="310"/>
    </row>
    <row r="24" spans="1:28" ht="15" hidden="1" customHeight="1" x14ac:dyDescent="0.25">
      <c r="B24" s="136" t="s">
        <v>468</v>
      </c>
      <c r="C24" s="310"/>
      <c r="D24" s="310"/>
      <c r="E24" s="310"/>
      <c r="F24" s="118"/>
      <c r="G24" s="310"/>
      <c r="H24" s="561"/>
      <c r="I24" s="310"/>
      <c r="J24" s="310"/>
      <c r="K24" s="310"/>
      <c r="L24" s="310"/>
      <c r="M24" s="310"/>
      <c r="N24" s="310"/>
      <c r="O24" s="310"/>
      <c r="P24" s="567"/>
      <c r="Q24" s="310"/>
      <c r="R24" s="310"/>
      <c r="S24" s="177">
        <f>E24</f>
        <v>0</v>
      </c>
      <c r="T24" s="206"/>
      <c r="U24" s="206"/>
      <c r="V24" s="206"/>
      <c r="W24" s="206"/>
      <c r="X24" s="206"/>
      <c r="Y24" s="310"/>
      <c r="Z24" s="310"/>
      <c r="AA24" s="310"/>
      <c r="AB24" s="310"/>
    </row>
    <row r="25" spans="1:28" ht="15" hidden="1" customHeight="1" x14ac:dyDescent="0.25">
      <c r="B25" s="136" t="s">
        <v>449</v>
      </c>
      <c r="C25" s="310"/>
      <c r="D25" s="310"/>
      <c r="E25" s="310"/>
      <c r="F25" s="118"/>
      <c r="G25" s="310"/>
      <c r="H25" s="561"/>
      <c r="I25" s="310"/>
      <c r="J25" s="310"/>
      <c r="K25" s="310"/>
      <c r="L25" s="310"/>
      <c r="M25" s="310"/>
      <c r="N25" s="310"/>
      <c r="O25" s="310"/>
      <c r="P25" s="567"/>
      <c r="Q25" s="310"/>
      <c r="R25" s="310"/>
      <c r="S25" s="177">
        <f t="shared" si="0"/>
        <v>0</v>
      </c>
      <c r="T25" s="206"/>
      <c r="U25" s="206"/>
      <c r="V25" s="206"/>
      <c r="W25" s="206"/>
      <c r="X25" s="206"/>
      <c r="Y25" s="310"/>
      <c r="Z25" s="310"/>
      <c r="AA25" s="310"/>
      <c r="AB25" s="310"/>
    </row>
    <row r="26" spans="1:28" ht="15" hidden="1" customHeight="1" x14ac:dyDescent="0.25">
      <c r="B26" s="136" t="s">
        <v>450</v>
      </c>
      <c r="C26" s="310"/>
      <c r="D26" s="310"/>
      <c r="E26" s="310"/>
      <c r="F26" s="118"/>
      <c r="G26" s="310"/>
      <c r="H26" s="561"/>
      <c r="I26" s="310"/>
      <c r="J26" s="310"/>
      <c r="K26" s="310"/>
      <c r="L26" s="310"/>
      <c r="M26" s="310"/>
      <c r="N26" s="310"/>
      <c r="O26" s="310"/>
      <c r="P26" s="567"/>
      <c r="Q26" s="310"/>
      <c r="R26" s="310"/>
      <c r="S26" s="177">
        <f t="shared" si="0"/>
        <v>0</v>
      </c>
      <c r="T26" s="206"/>
      <c r="U26" s="206"/>
      <c r="V26" s="206"/>
      <c r="W26" s="206"/>
      <c r="X26" s="206"/>
      <c r="Y26" s="310"/>
      <c r="Z26" s="310"/>
      <c r="AA26" s="310"/>
      <c r="AB26" s="310"/>
    </row>
    <row r="27" spans="1:28" ht="15" hidden="1" customHeight="1" x14ac:dyDescent="0.25">
      <c r="B27" s="136" t="s">
        <v>451</v>
      </c>
      <c r="C27" s="310"/>
      <c r="D27" s="310"/>
      <c r="E27" s="310"/>
      <c r="F27" s="118"/>
      <c r="G27" s="310"/>
      <c r="H27" s="561"/>
      <c r="I27" s="310"/>
      <c r="J27" s="310"/>
      <c r="K27" s="310"/>
      <c r="L27" s="310"/>
      <c r="M27" s="310"/>
      <c r="N27" s="310"/>
      <c r="O27" s="310"/>
      <c r="P27" s="567"/>
      <c r="Q27" s="310"/>
      <c r="R27" s="310"/>
      <c r="S27" s="177">
        <f>E27</f>
        <v>0</v>
      </c>
      <c r="T27" s="206"/>
      <c r="U27" s="206"/>
      <c r="V27" s="206"/>
      <c r="W27" s="206"/>
      <c r="X27" s="206"/>
      <c r="Y27" s="310"/>
      <c r="Z27" s="310"/>
      <c r="AA27" s="310"/>
      <c r="AB27" s="310"/>
    </row>
    <row r="28" spans="1:28" ht="15" hidden="1" customHeight="1" x14ac:dyDescent="0.25">
      <c r="B28" s="136" t="s">
        <v>452</v>
      </c>
      <c r="C28" s="310"/>
      <c r="D28" s="310"/>
      <c r="E28" s="310"/>
      <c r="F28" s="118"/>
      <c r="G28" s="310"/>
      <c r="H28" s="561"/>
      <c r="I28" s="310"/>
      <c r="J28" s="310"/>
      <c r="K28" s="310"/>
      <c r="L28" s="310"/>
      <c r="M28" s="310"/>
      <c r="N28" s="310"/>
      <c r="O28" s="310"/>
      <c r="P28" s="567"/>
      <c r="Q28" s="310"/>
      <c r="R28" s="310"/>
      <c r="S28" s="177">
        <f>E28</f>
        <v>0</v>
      </c>
      <c r="T28" s="206"/>
      <c r="U28" s="206"/>
      <c r="V28" s="206"/>
      <c r="W28" s="206"/>
      <c r="X28" s="206"/>
      <c r="Y28" s="310"/>
      <c r="Z28" s="310"/>
      <c r="AA28" s="310"/>
      <c r="AB28" s="310"/>
    </row>
    <row r="29" spans="1:28" ht="15" hidden="1" customHeight="1" x14ac:dyDescent="0.25">
      <c r="B29" s="136" t="s">
        <v>469</v>
      </c>
      <c r="C29" s="310"/>
      <c r="D29" s="310"/>
      <c r="E29" s="310"/>
      <c r="F29" s="118"/>
      <c r="G29" s="310"/>
      <c r="H29" s="561"/>
      <c r="I29" s="310"/>
      <c r="J29" s="310"/>
      <c r="K29" s="310"/>
      <c r="L29" s="310"/>
      <c r="M29" s="310"/>
      <c r="N29" s="310"/>
      <c r="O29" s="310"/>
      <c r="P29" s="567"/>
      <c r="Q29" s="310"/>
      <c r="R29" s="310"/>
      <c r="S29" s="177">
        <f t="shared" si="0"/>
        <v>0</v>
      </c>
      <c r="T29" s="206"/>
      <c r="U29" s="206"/>
      <c r="V29" s="206"/>
      <c r="W29" s="206"/>
      <c r="X29" s="206"/>
      <c r="Y29" s="310"/>
      <c r="Z29" s="310"/>
      <c r="AA29" s="310"/>
      <c r="AB29" s="310"/>
    </row>
    <row r="30" spans="1:28" ht="15" hidden="1" customHeight="1" x14ac:dyDescent="0.25">
      <c r="B30" s="136" t="s">
        <v>465</v>
      </c>
      <c r="C30" s="310"/>
      <c r="D30" s="310"/>
      <c r="E30" s="310"/>
      <c r="F30" s="118"/>
      <c r="G30" s="310"/>
      <c r="H30" s="561"/>
      <c r="I30" s="310"/>
      <c r="J30" s="310"/>
      <c r="K30" s="310"/>
      <c r="L30" s="310"/>
      <c r="M30" s="310"/>
      <c r="N30" s="310"/>
      <c r="O30" s="310"/>
      <c r="P30" s="567"/>
      <c r="Q30" s="310"/>
      <c r="R30" s="310"/>
      <c r="S30" s="177">
        <f t="shared" si="0"/>
        <v>0</v>
      </c>
      <c r="T30" s="206"/>
      <c r="U30" s="206"/>
      <c r="V30" s="206"/>
      <c r="W30" s="206"/>
      <c r="X30" s="206"/>
      <c r="Y30" s="310"/>
      <c r="Z30" s="310"/>
      <c r="AA30" s="310"/>
      <c r="AB30" s="310"/>
    </row>
    <row r="31" spans="1:28" ht="15" hidden="1" customHeight="1" x14ac:dyDescent="0.25">
      <c r="B31" s="136" t="s">
        <v>466</v>
      </c>
      <c r="C31" s="310"/>
      <c r="D31" s="310"/>
      <c r="E31" s="310"/>
      <c r="F31" s="118"/>
      <c r="G31" s="210"/>
      <c r="H31" s="178"/>
      <c r="I31" s="210"/>
      <c r="J31" s="210"/>
      <c r="K31" s="210"/>
      <c r="L31" s="210"/>
      <c r="M31" s="210"/>
      <c r="N31" s="210"/>
      <c r="O31" s="210"/>
      <c r="P31" s="567"/>
      <c r="Q31" s="310"/>
      <c r="R31" s="210"/>
      <c r="S31" s="178">
        <f t="shared" si="0"/>
        <v>0</v>
      </c>
      <c r="T31" s="206"/>
      <c r="U31" s="206"/>
      <c r="V31" s="206"/>
      <c r="W31" s="206"/>
      <c r="X31" s="206"/>
      <c r="Y31" s="310"/>
      <c r="Z31" s="310"/>
      <c r="AA31" s="310"/>
      <c r="AB31" s="310"/>
    </row>
    <row r="32" spans="1:28" s="313" customFormat="1" ht="15.75" hidden="1" customHeight="1" thickBot="1" x14ac:dyDescent="0.3">
      <c r="B32" s="262" t="str">
        <f>B7&amp;" Total"</f>
        <v>Bonds Total</v>
      </c>
      <c r="C32" s="179"/>
      <c r="D32" s="179"/>
      <c r="E32" s="179"/>
      <c r="G32" s="179"/>
      <c r="H32" s="212"/>
      <c r="I32" s="179"/>
      <c r="J32" s="179"/>
      <c r="K32" s="179"/>
      <c r="L32" s="179"/>
      <c r="M32" s="179"/>
      <c r="N32" s="179"/>
      <c r="O32" s="179"/>
      <c r="P32" s="319"/>
      <c r="Q32" s="179"/>
      <c r="R32" s="179"/>
      <c r="S32" s="212">
        <f t="shared" ref="S32:AB32" si="4">SUM(S19:S31)</f>
        <v>0</v>
      </c>
      <c r="T32" s="179">
        <f t="shared" si="4"/>
        <v>0</v>
      </c>
      <c r="U32" s="179">
        <f t="shared" ref="U32:W32" si="5">SUM(U19:U31)</f>
        <v>0</v>
      </c>
      <c r="V32" s="179">
        <f t="shared" si="5"/>
        <v>0</v>
      </c>
      <c r="W32" s="179">
        <f t="shared" si="5"/>
        <v>0</v>
      </c>
      <c r="X32" s="179">
        <f t="shared" si="4"/>
        <v>0</v>
      </c>
      <c r="Y32" s="179">
        <f t="shared" si="4"/>
        <v>0</v>
      </c>
      <c r="Z32" s="179">
        <f t="shared" si="4"/>
        <v>0</v>
      </c>
      <c r="AA32" s="179">
        <f t="shared" ref="AA32" si="6">SUM(AA19:AA31)</f>
        <v>0</v>
      </c>
      <c r="AB32" s="179">
        <f t="shared" si="4"/>
        <v>0</v>
      </c>
    </row>
    <row r="33" spans="2:29" s="339" customFormat="1" ht="15" customHeight="1" x14ac:dyDescent="0.25">
      <c r="C33" s="568"/>
      <c r="D33" s="568"/>
      <c r="E33" s="568"/>
      <c r="F33" s="321"/>
      <c r="G33" s="568"/>
      <c r="H33" s="568"/>
      <c r="I33" s="568"/>
      <c r="J33" s="568"/>
      <c r="K33" s="568"/>
      <c r="L33" s="568"/>
      <c r="M33" s="568"/>
      <c r="N33" s="568"/>
      <c r="O33" s="568"/>
      <c r="P33" s="321"/>
      <c r="Q33" s="568"/>
      <c r="R33" s="568"/>
      <c r="S33" s="321"/>
      <c r="AC33" s="7"/>
    </row>
    <row r="34" spans="2:29" ht="15.75" customHeight="1" thickBot="1" x14ac:dyDescent="0.3">
      <c r="B34" s="1" t="s">
        <v>437</v>
      </c>
      <c r="C34" s="566"/>
      <c r="D34" s="566"/>
      <c r="E34" s="566"/>
      <c r="F34" s="566"/>
      <c r="G34" s="566"/>
      <c r="H34" s="566"/>
      <c r="I34" s="566"/>
      <c r="J34" s="566"/>
      <c r="K34" s="566"/>
      <c r="L34" s="566"/>
      <c r="M34" s="566"/>
      <c r="N34" s="566"/>
      <c r="O34" s="566"/>
      <c r="P34" s="567"/>
      <c r="Q34" s="566"/>
      <c r="R34" s="566"/>
    </row>
    <row r="35" spans="2:29" ht="15" customHeight="1" x14ac:dyDescent="0.25">
      <c r="B35" s="479" t="s">
        <v>429</v>
      </c>
      <c r="C35" s="578">
        <v>-0.33900000000000002</v>
      </c>
      <c r="D35" s="310"/>
      <c r="E35" s="310"/>
      <c r="F35" s="566"/>
      <c r="G35" s="468"/>
      <c r="H35" s="176"/>
      <c r="I35" s="310"/>
      <c r="J35" s="310"/>
      <c r="K35" s="310"/>
      <c r="L35" s="310"/>
      <c r="M35" s="310"/>
      <c r="N35" s="310"/>
      <c r="O35" s="310"/>
      <c r="P35" s="567"/>
      <c r="Q35" s="310"/>
      <c r="R35" s="468"/>
      <c r="S35" s="176">
        <f t="shared" ref="S35:S58" si="7">E35</f>
        <v>0</v>
      </c>
      <c r="T35" s="206"/>
      <c r="U35" s="206"/>
      <c r="V35" s="206"/>
      <c r="W35" s="206"/>
      <c r="X35" s="206"/>
      <c r="Y35" s="310"/>
      <c r="Z35" s="310"/>
      <c r="AA35" s="310"/>
      <c r="AB35" s="310"/>
    </row>
    <row r="36" spans="2:29" ht="15" customHeight="1" x14ac:dyDescent="0.25">
      <c r="B36" s="480" t="s">
        <v>430</v>
      </c>
      <c r="C36" s="578">
        <v>-0.33900000000000002</v>
      </c>
      <c r="D36" s="310"/>
      <c r="E36" s="310"/>
      <c r="F36" s="118"/>
      <c r="G36" s="468"/>
      <c r="H36" s="561"/>
      <c r="I36" s="310"/>
      <c r="J36" s="310"/>
      <c r="K36" s="310"/>
      <c r="L36" s="310"/>
      <c r="M36" s="310"/>
      <c r="N36" s="310"/>
      <c r="O36" s="310"/>
      <c r="P36" s="567"/>
      <c r="Q36" s="310"/>
      <c r="R36" s="468"/>
      <c r="S36" s="177">
        <f t="shared" si="7"/>
        <v>0</v>
      </c>
      <c r="T36" s="206"/>
      <c r="U36" s="206"/>
      <c r="V36" s="206"/>
      <c r="W36" s="206"/>
      <c r="X36" s="206"/>
      <c r="Y36" s="310"/>
      <c r="Z36" s="310"/>
      <c r="AA36" s="310"/>
      <c r="AB36" s="310"/>
    </row>
    <row r="37" spans="2:29" ht="15" customHeight="1" x14ac:dyDescent="0.25">
      <c r="B37" s="480" t="s">
        <v>431</v>
      </c>
      <c r="C37" s="578">
        <v>-0.33900000000000002</v>
      </c>
      <c r="D37" s="310"/>
      <c r="E37" s="310"/>
      <c r="F37" s="118"/>
      <c r="G37" s="468"/>
      <c r="H37" s="561"/>
      <c r="I37" s="310"/>
      <c r="J37" s="310"/>
      <c r="K37" s="310"/>
      <c r="L37" s="310"/>
      <c r="M37" s="310"/>
      <c r="N37" s="310"/>
      <c r="O37" s="310"/>
      <c r="P37" s="395"/>
      <c r="Q37" s="310"/>
      <c r="R37" s="468"/>
      <c r="S37" s="177">
        <f t="shared" si="7"/>
        <v>0</v>
      </c>
      <c r="T37" s="206"/>
      <c r="U37" s="206"/>
      <c r="V37" s="206"/>
      <c r="W37" s="206"/>
      <c r="X37" s="206"/>
      <c r="Y37" s="310"/>
      <c r="Z37" s="310"/>
      <c r="AA37" s="310"/>
      <c r="AB37" s="310"/>
    </row>
    <row r="38" spans="2:29" ht="15" customHeight="1" x14ac:dyDescent="0.25">
      <c r="B38" s="480" t="s">
        <v>432</v>
      </c>
      <c r="C38" s="578">
        <v>-0.33900000000000002</v>
      </c>
      <c r="D38" s="310"/>
      <c r="E38" s="310"/>
      <c r="F38" s="566"/>
      <c r="G38" s="468"/>
      <c r="H38" s="561"/>
      <c r="I38" s="310"/>
      <c r="J38" s="310"/>
      <c r="K38" s="310"/>
      <c r="L38" s="310"/>
      <c r="M38" s="310"/>
      <c r="N38" s="310"/>
      <c r="O38" s="310"/>
      <c r="P38" s="567"/>
      <c r="Q38" s="310"/>
      <c r="R38" s="468"/>
      <c r="S38" s="177">
        <f t="shared" si="7"/>
        <v>0</v>
      </c>
      <c r="T38" s="206"/>
      <c r="U38" s="206"/>
      <c r="V38" s="206"/>
      <c r="W38" s="206"/>
      <c r="X38" s="206"/>
      <c r="Y38" s="310"/>
      <c r="Z38" s="310"/>
      <c r="AA38" s="310"/>
      <c r="AB38" s="310"/>
    </row>
    <row r="39" spans="2:29" ht="15" customHeight="1" x14ac:dyDescent="0.25">
      <c r="B39" s="480" t="s">
        <v>433</v>
      </c>
      <c r="C39" s="578">
        <v>-0.40300000000000002</v>
      </c>
      <c r="D39" s="310"/>
      <c r="E39" s="310"/>
      <c r="F39" s="118"/>
      <c r="G39" s="468"/>
      <c r="H39" s="561"/>
      <c r="I39" s="310"/>
      <c r="J39" s="310"/>
      <c r="K39" s="310"/>
      <c r="L39" s="310"/>
      <c r="M39" s="310"/>
      <c r="N39" s="310"/>
      <c r="O39" s="310"/>
      <c r="P39" s="567"/>
      <c r="Q39" s="310"/>
      <c r="R39" s="468"/>
      <c r="S39" s="177">
        <f t="shared" si="7"/>
        <v>0</v>
      </c>
      <c r="T39" s="206"/>
      <c r="U39" s="206"/>
      <c r="V39" s="206"/>
      <c r="W39" s="206"/>
      <c r="X39" s="206"/>
      <c r="Y39" s="310"/>
      <c r="Z39" s="310"/>
      <c r="AA39" s="310"/>
      <c r="AB39" s="310"/>
    </row>
    <row r="40" spans="2:29" ht="15" customHeight="1" x14ac:dyDescent="0.25">
      <c r="B40" s="480" t="s">
        <v>434</v>
      </c>
      <c r="C40" s="578">
        <v>-0.45700000000000002</v>
      </c>
      <c r="D40" s="310"/>
      <c r="E40" s="310"/>
      <c r="F40" s="118"/>
      <c r="G40" s="468"/>
      <c r="H40" s="217"/>
      <c r="I40" s="310"/>
      <c r="J40" s="310"/>
      <c r="K40" s="310"/>
      <c r="L40" s="310"/>
      <c r="M40" s="310"/>
      <c r="N40" s="310"/>
      <c r="O40" s="310"/>
      <c r="P40" s="395"/>
      <c r="Q40" s="310"/>
      <c r="R40" s="468"/>
      <c r="S40" s="217">
        <f t="shared" si="7"/>
        <v>0</v>
      </c>
      <c r="T40" s="206"/>
      <c r="U40" s="206"/>
      <c r="V40" s="206"/>
      <c r="W40" s="206"/>
      <c r="X40" s="206"/>
      <c r="Y40" s="310"/>
      <c r="Z40" s="310"/>
      <c r="AA40" s="310"/>
      <c r="AB40" s="310"/>
    </row>
    <row r="41" spans="2:29" s="335" customFormat="1" ht="15" customHeight="1" x14ac:dyDescent="0.25">
      <c r="B41" s="480" t="s">
        <v>682</v>
      </c>
      <c r="C41" s="578">
        <v>-0.59699999999999998</v>
      </c>
      <c r="D41" s="301"/>
      <c r="E41" s="301"/>
      <c r="F41" s="567"/>
      <c r="G41" s="413"/>
      <c r="H41" s="567"/>
      <c r="I41" s="567"/>
      <c r="J41" s="567"/>
      <c r="K41" s="567"/>
      <c r="L41" s="567"/>
      <c r="M41" s="567"/>
      <c r="N41" s="567"/>
      <c r="O41" s="567"/>
      <c r="P41" s="567"/>
      <c r="Q41" s="567"/>
      <c r="R41" s="413"/>
    </row>
    <row r="42" spans="2:29" s="335" customFormat="1" ht="15" customHeight="1" x14ac:dyDescent="0.25">
      <c r="B42" s="480" t="s">
        <v>683</v>
      </c>
      <c r="C42" s="578">
        <v>-0.59699999999999998</v>
      </c>
      <c r="D42" s="301"/>
      <c r="E42" s="301"/>
      <c r="F42" s="567"/>
      <c r="G42" s="468"/>
      <c r="H42" s="176"/>
      <c r="I42" s="301"/>
      <c r="J42" s="301"/>
      <c r="K42" s="301"/>
      <c r="L42" s="301"/>
      <c r="M42" s="301"/>
      <c r="N42" s="301"/>
      <c r="O42" s="301"/>
      <c r="P42" s="567"/>
      <c r="Q42" s="301"/>
      <c r="R42" s="468"/>
      <c r="S42" s="176">
        <f t="shared" ref="S42" si="8">E42</f>
        <v>0</v>
      </c>
      <c r="T42" s="405"/>
      <c r="U42" s="405"/>
      <c r="V42" s="405"/>
      <c r="W42" s="405"/>
      <c r="X42" s="405"/>
      <c r="Y42" s="301"/>
      <c r="Z42" s="301"/>
      <c r="AA42" s="301"/>
      <c r="AB42" s="301"/>
      <c r="AC42" s="159"/>
    </row>
    <row r="43" spans="2:29" s="335" customFormat="1" ht="15" customHeight="1" x14ac:dyDescent="0.25">
      <c r="B43" s="480" t="s">
        <v>684</v>
      </c>
      <c r="C43" s="578">
        <v>-0.59699999999999998</v>
      </c>
      <c r="D43" s="301"/>
      <c r="E43" s="301"/>
      <c r="F43" s="567"/>
      <c r="G43" s="468"/>
      <c r="H43" s="561"/>
      <c r="I43" s="301"/>
      <c r="J43" s="301"/>
      <c r="K43" s="301"/>
      <c r="L43" s="301"/>
      <c r="M43" s="301"/>
      <c r="N43" s="301"/>
      <c r="O43" s="301"/>
      <c r="P43" s="567"/>
      <c r="Q43" s="301"/>
      <c r="R43" s="468"/>
      <c r="S43" s="177">
        <f t="shared" si="7"/>
        <v>0</v>
      </c>
      <c r="T43" s="405"/>
      <c r="U43" s="405"/>
      <c r="V43" s="405"/>
      <c r="W43" s="405"/>
      <c r="X43" s="405"/>
      <c r="Y43" s="301"/>
      <c r="Z43" s="301"/>
      <c r="AA43" s="301"/>
      <c r="AB43" s="301"/>
      <c r="AC43" s="159"/>
    </row>
    <row r="44" spans="2:29" ht="15" customHeight="1" thickBot="1" x14ac:dyDescent="0.3">
      <c r="B44" s="481" t="s">
        <v>436</v>
      </c>
      <c r="C44" s="578">
        <v>-0.46800000000000003</v>
      </c>
      <c r="D44" s="310"/>
      <c r="E44" s="310"/>
      <c r="F44" s="118"/>
      <c r="G44" s="468"/>
      <c r="H44" s="178"/>
      <c r="I44" s="310"/>
      <c r="J44" s="310"/>
      <c r="K44" s="310"/>
      <c r="L44" s="310"/>
      <c r="M44" s="310"/>
      <c r="N44" s="310"/>
      <c r="O44" s="310"/>
      <c r="P44" s="567"/>
      <c r="Q44" s="310"/>
      <c r="R44" s="468"/>
      <c r="S44" s="178">
        <f t="shared" si="7"/>
        <v>0</v>
      </c>
      <c r="T44" s="206"/>
      <c r="U44" s="206"/>
      <c r="V44" s="206"/>
      <c r="W44" s="206"/>
      <c r="X44" s="206"/>
      <c r="Y44" s="310"/>
      <c r="Z44" s="310"/>
      <c r="AA44" s="310"/>
      <c r="AB44" s="310"/>
    </row>
    <row r="45" spans="2:29" s="313" customFormat="1" ht="15" hidden="1" customHeight="1" x14ac:dyDescent="0.25">
      <c r="B45" s="260" t="str">
        <f>B34&amp;" Total"</f>
        <v>Loans Total</v>
      </c>
      <c r="C45" s="179"/>
      <c r="D45" s="179"/>
      <c r="E45" s="179"/>
      <c r="F45" s="168"/>
      <c r="G45" s="179"/>
      <c r="H45" s="211"/>
      <c r="I45" s="179"/>
      <c r="J45" s="179"/>
      <c r="K45" s="179"/>
      <c r="L45" s="179"/>
      <c r="M45" s="179"/>
      <c r="N45" s="179"/>
      <c r="O45" s="179"/>
      <c r="P45" s="505"/>
      <c r="Q45" s="179"/>
      <c r="R45" s="179"/>
      <c r="S45" s="211">
        <f t="shared" si="7"/>
        <v>0</v>
      </c>
      <c r="T45" s="179">
        <f t="shared" ref="T45:U45" si="9">SUM(T35:T44)</f>
        <v>0</v>
      </c>
      <c r="U45" s="179">
        <f t="shared" si="9"/>
        <v>0</v>
      </c>
      <c r="V45" s="179">
        <f t="shared" ref="V45:AB45" si="10">SUM(V35:V44)</f>
        <v>0</v>
      </c>
      <c r="W45" s="179">
        <f t="shared" si="10"/>
        <v>0</v>
      </c>
      <c r="X45" s="179">
        <f t="shared" si="10"/>
        <v>0</v>
      </c>
      <c r="Y45" s="179">
        <f t="shared" si="10"/>
        <v>0</v>
      </c>
      <c r="Z45" s="179">
        <f t="shared" si="10"/>
        <v>0</v>
      </c>
      <c r="AA45" s="179">
        <f t="shared" si="10"/>
        <v>0</v>
      </c>
      <c r="AB45" s="179">
        <f t="shared" si="10"/>
        <v>0</v>
      </c>
    </row>
    <row r="46" spans="2:29" ht="15" hidden="1" customHeight="1" x14ac:dyDescent="0.25">
      <c r="B46" s="136" t="s">
        <v>467</v>
      </c>
      <c r="C46" s="310"/>
      <c r="D46" s="310"/>
      <c r="E46" s="310"/>
      <c r="F46" s="118"/>
      <c r="G46" s="310"/>
      <c r="H46" s="176"/>
      <c r="I46" s="310"/>
      <c r="J46" s="310"/>
      <c r="K46" s="310"/>
      <c r="L46" s="310"/>
      <c r="M46" s="310"/>
      <c r="N46" s="310"/>
      <c r="O46" s="310"/>
      <c r="P46" s="567"/>
      <c r="Q46" s="310"/>
      <c r="R46" s="310"/>
      <c r="S46" s="176">
        <f t="shared" si="7"/>
        <v>0</v>
      </c>
      <c r="T46" s="206"/>
      <c r="U46" s="206"/>
      <c r="V46" s="206"/>
      <c r="W46" s="206"/>
      <c r="X46" s="206"/>
      <c r="Y46" s="310"/>
      <c r="Z46" s="310"/>
      <c r="AA46" s="310"/>
      <c r="AB46" s="310"/>
    </row>
    <row r="47" spans="2:29" ht="15" hidden="1" customHeight="1" x14ac:dyDescent="0.25">
      <c r="B47" s="136" t="s">
        <v>198</v>
      </c>
      <c r="C47" s="310"/>
      <c r="D47" s="310"/>
      <c r="E47" s="310"/>
      <c r="F47" s="118"/>
      <c r="G47" s="310"/>
      <c r="H47" s="561"/>
      <c r="I47" s="310"/>
      <c r="J47" s="310"/>
      <c r="K47" s="310"/>
      <c r="L47" s="310"/>
      <c r="M47" s="310"/>
      <c r="N47" s="310"/>
      <c r="O47" s="310"/>
      <c r="P47" s="567"/>
      <c r="Q47" s="310"/>
      <c r="R47" s="310"/>
      <c r="S47" s="177">
        <f t="shared" si="7"/>
        <v>0</v>
      </c>
      <c r="T47" s="206"/>
      <c r="U47" s="206"/>
      <c r="V47" s="206"/>
      <c r="W47" s="206"/>
      <c r="X47" s="206"/>
      <c r="Y47" s="310"/>
      <c r="Z47" s="310"/>
      <c r="AA47" s="310"/>
      <c r="AB47" s="310"/>
    </row>
    <row r="48" spans="2:29" ht="15" hidden="1" customHeight="1" x14ac:dyDescent="0.25">
      <c r="B48" s="136" t="s">
        <v>199</v>
      </c>
      <c r="C48" s="310"/>
      <c r="D48" s="310"/>
      <c r="E48" s="310"/>
      <c r="F48" s="118"/>
      <c r="G48" s="310"/>
      <c r="H48" s="561"/>
      <c r="I48" s="310"/>
      <c r="J48" s="310"/>
      <c r="K48" s="310"/>
      <c r="L48" s="310"/>
      <c r="M48" s="310"/>
      <c r="N48" s="310"/>
      <c r="O48" s="310"/>
      <c r="P48" s="567"/>
      <c r="Q48" s="310"/>
      <c r="R48" s="310"/>
      <c r="S48" s="177">
        <f t="shared" si="7"/>
        <v>0</v>
      </c>
      <c r="T48" s="206"/>
      <c r="U48" s="206"/>
      <c r="V48" s="206"/>
      <c r="W48" s="206"/>
      <c r="X48" s="206"/>
      <c r="Y48" s="310"/>
      <c r="Z48" s="310"/>
      <c r="AA48" s="310"/>
      <c r="AB48" s="310"/>
    </row>
    <row r="49" spans="2:28" ht="15" hidden="1" customHeight="1" x14ac:dyDescent="0.25">
      <c r="B49" s="136" t="s">
        <v>200</v>
      </c>
      <c r="C49" s="310"/>
      <c r="D49" s="310"/>
      <c r="E49" s="310"/>
      <c r="F49" s="118"/>
      <c r="G49" s="310"/>
      <c r="H49" s="561"/>
      <c r="I49" s="310"/>
      <c r="J49" s="310"/>
      <c r="K49" s="310"/>
      <c r="L49" s="310"/>
      <c r="M49" s="310"/>
      <c r="N49" s="310"/>
      <c r="O49" s="310"/>
      <c r="P49" s="567"/>
      <c r="Q49" s="310"/>
      <c r="R49" s="310"/>
      <c r="S49" s="177">
        <f t="shared" si="7"/>
        <v>0</v>
      </c>
      <c r="T49" s="206"/>
      <c r="U49" s="206"/>
      <c r="V49" s="206"/>
      <c r="W49" s="206"/>
      <c r="X49" s="206"/>
      <c r="Y49" s="310"/>
      <c r="Z49" s="310"/>
      <c r="AA49" s="310"/>
      <c r="AB49" s="310"/>
    </row>
    <row r="50" spans="2:28" ht="15" hidden="1" customHeight="1" x14ac:dyDescent="0.25">
      <c r="B50" s="136" t="s">
        <v>464</v>
      </c>
      <c r="C50" s="310"/>
      <c r="D50" s="310"/>
      <c r="E50" s="310"/>
      <c r="F50" s="118"/>
      <c r="G50" s="310"/>
      <c r="H50" s="561"/>
      <c r="I50" s="310"/>
      <c r="J50" s="310"/>
      <c r="K50" s="310"/>
      <c r="L50" s="310"/>
      <c r="M50" s="310"/>
      <c r="N50" s="310"/>
      <c r="O50" s="310"/>
      <c r="P50" s="567"/>
      <c r="Q50" s="310"/>
      <c r="R50" s="310"/>
      <c r="S50" s="177">
        <f t="shared" si="7"/>
        <v>0</v>
      </c>
      <c r="T50" s="206"/>
      <c r="U50" s="206"/>
      <c r="V50" s="206"/>
      <c r="W50" s="206"/>
      <c r="X50" s="206"/>
      <c r="Y50" s="310"/>
      <c r="Z50" s="310"/>
      <c r="AA50" s="310"/>
      <c r="AB50" s="310"/>
    </row>
    <row r="51" spans="2:28" ht="15" hidden="1" customHeight="1" x14ac:dyDescent="0.25">
      <c r="B51" s="136" t="s">
        <v>468</v>
      </c>
      <c r="C51" s="310"/>
      <c r="D51" s="310"/>
      <c r="E51" s="310"/>
      <c r="F51" s="118"/>
      <c r="G51" s="310"/>
      <c r="H51" s="561"/>
      <c r="I51" s="310"/>
      <c r="J51" s="310"/>
      <c r="K51" s="310"/>
      <c r="L51" s="310"/>
      <c r="M51" s="310"/>
      <c r="N51" s="310"/>
      <c r="O51" s="310"/>
      <c r="P51" s="567"/>
      <c r="Q51" s="310"/>
      <c r="R51" s="310"/>
      <c r="S51" s="177">
        <f t="shared" si="7"/>
        <v>0</v>
      </c>
      <c r="T51" s="206"/>
      <c r="U51" s="206"/>
      <c r="V51" s="206"/>
      <c r="W51" s="206"/>
      <c r="X51" s="206"/>
      <c r="Y51" s="310"/>
      <c r="Z51" s="310"/>
      <c r="AA51" s="310"/>
      <c r="AB51" s="310"/>
    </row>
    <row r="52" spans="2:28" ht="15" hidden="1" customHeight="1" x14ac:dyDescent="0.25">
      <c r="B52" s="136" t="s">
        <v>449</v>
      </c>
      <c r="C52" s="310"/>
      <c r="D52" s="310"/>
      <c r="E52" s="310"/>
      <c r="F52" s="118"/>
      <c r="G52" s="310"/>
      <c r="H52" s="561"/>
      <c r="I52" s="310"/>
      <c r="J52" s="310"/>
      <c r="K52" s="310"/>
      <c r="L52" s="310"/>
      <c r="M52" s="310"/>
      <c r="N52" s="310"/>
      <c r="O52" s="310"/>
      <c r="P52" s="567"/>
      <c r="Q52" s="310"/>
      <c r="R52" s="310"/>
      <c r="S52" s="177">
        <f t="shared" si="7"/>
        <v>0</v>
      </c>
      <c r="T52" s="206"/>
      <c r="U52" s="206"/>
      <c r="V52" s="206"/>
      <c r="W52" s="206"/>
      <c r="X52" s="206"/>
      <c r="Y52" s="310"/>
      <c r="Z52" s="310"/>
      <c r="AA52" s="310"/>
      <c r="AB52" s="310"/>
    </row>
    <row r="53" spans="2:28" ht="15" hidden="1" customHeight="1" x14ac:dyDescent="0.25">
      <c r="B53" s="136" t="s">
        <v>450</v>
      </c>
      <c r="C53" s="310"/>
      <c r="D53" s="310"/>
      <c r="E53" s="310"/>
      <c r="F53" s="118"/>
      <c r="G53" s="310"/>
      <c r="H53" s="561"/>
      <c r="I53" s="310"/>
      <c r="J53" s="310"/>
      <c r="K53" s="310"/>
      <c r="L53" s="310"/>
      <c r="M53" s="310"/>
      <c r="N53" s="310"/>
      <c r="O53" s="310"/>
      <c r="P53" s="567"/>
      <c r="Q53" s="310"/>
      <c r="R53" s="310"/>
      <c r="S53" s="177">
        <f t="shared" si="7"/>
        <v>0</v>
      </c>
      <c r="T53" s="206"/>
      <c r="U53" s="206"/>
      <c r="V53" s="206"/>
      <c r="W53" s="206"/>
      <c r="X53" s="206"/>
      <c r="Y53" s="310"/>
      <c r="Z53" s="310"/>
      <c r="AA53" s="310"/>
      <c r="AB53" s="310"/>
    </row>
    <row r="54" spans="2:28" ht="15" hidden="1" customHeight="1" x14ac:dyDescent="0.25">
      <c r="B54" s="136" t="s">
        <v>451</v>
      </c>
      <c r="C54" s="310"/>
      <c r="D54" s="310"/>
      <c r="E54" s="310"/>
      <c r="F54" s="118"/>
      <c r="G54" s="310"/>
      <c r="H54" s="561"/>
      <c r="I54" s="310"/>
      <c r="J54" s="310"/>
      <c r="K54" s="310"/>
      <c r="L54" s="310"/>
      <c r="M54" s="310"/>
      <c r="N54" s="310"/>
      <c r="O54" s="310"/>
      <c r="P54" s="567"/>
      <c r="Q54" s="310"/>
      <c r="R54" s="310"/>
      <c r="S54" s="177">
        <f t="shared" si="7"/>
        <v>0</v>
      </c>
      <c r="T54" s="206"/>
      <c r="U54" s="206"/>
      <c r="V54" s="206"/>
      <c r="W54" s="206"/>
      <c r="X54" s="206"/>
      <c r="Y54" s="310"/>
      <c r="Z54" s="310"/>
      <c r="AA54" s="310"/>
      <c r="AB54" s="310"/>
    </row>
    <row r="55" spans="2:28" ht="15" hidden="1" customHeight="1" x14ac:dyDescent="0.25">
      <c r="B55" s="136" t="s">
        <v>452</v>
      </c>
      <c r="C55" s="310"/>
      <c r="D55" s="310"/>
      <c r="E55" s="310"/>
      <c r="F55" s="118"/>
      <c r="G55" s="310"/>
      <c r="H55" s="561"/>
      <c r="I55" s="310"/>
      <c r="J55" s="310"/>
      <c r="K55" s="310"/>
      <c r="L55" s="310"/>
      <c r="M55" s="310"/>
      <c r="N55" s="310"/>
      <c r="O55" s="310"/>
      <c r="P55" s="567"/>
      <c r="Q55" s="310"/>
      <c r="R55" s="310"/>
      <c r="S55" s="177">
        <f t="shared" si="7"/>
        <v>0</v>
      </c>
      <c r="T55" s="206"/>
      <c r="U55" s="206"/>
      <c r="V55" s="206"/>
      <c r="W55" s="206"/>
      <c r="X55" s="206"/>
      <c r="Y55" s="310"/>
      <c r="Z55" s="310"/>
      <c r="AA55" s="310"/>
      <c r="AB55" s="310"/>
    </row>
    <row r="56" spans="2:28" ht="15" hidden="1" customHeight="1" x14ac:dyDescent="0.25">
      <c r="B56" s="136" t="s">
        <v>469</v>
      </c>
      <c r="C56" s="310"/>
      <c r="D56" s="310"/>
      <c r="E56" s="310"/>
      <c r="F56" s="118"/>
      <c r="G56" s="310"/>
      <c r="H56" s="561"/>
      <c r="I56" s="310"/>
      <c r="J56" s="310"/>
      <c r="K56" s="310"/>
      <c r="L56" s="310"/>
      <c r="M56" s="310"/>
      <c r="N56" s="310"/>
      <c r="O56" s="310"/>
      <c r="P56" s="567"/>
      <c r="Q56" s="310"/>
      <c r="R56" s="310"/>
      <c r="S56" s="177">
        <f t="shared" si="7"/>
        <v>0</v>
      </c>
      <c r="T56" s="206"/>
      <c r="U56" s="206"/>
      <c r="V56" s="206"/>
      <c r="W56" s="206"/>
      <c r="X56" s="206"/>
      <c r="Y56" s="310"/>
      <c r="Z56" s="310"/>
      <c r="AA56" s="310"/>
      <c r="AB56" s="310"/>
    </row>
    <row r="57" spans="2:28" ht="15" hidden="1" customHeight="1" x14ac:dyDescent="0.25">
      <c r="B57" s="136" t="s">
        <v>465</v>
      </c>
      <c r="C57" s="310"/>
      <c r="D57" s="310"/>
      <c r="E57" s="310"/>
      <c r="F57" s="118"/>
      <c r="G57" s="310"/>
      <c r="H57" s="561"/>
      <c r="I57" s="310"/>
      <c r="J57" s="310"/>
      <c r="K57" s="310"/>
      <c r="L57" s="310"/>
      <c r="M57" s="310"/>
      <c r="N57" s="310"/>
      <c r="O57" s="310"/>
      <c r="P57" s="567"/>
      <c r="Q57" s="310"/>
      <c r="R57" s="310"/>
      <c r="S57" s="177">
        <f t="shared" si="7"/>
        <v>0</v>
      </c>
      <c r="T57" s="206"/>
      <c r="U57" s="206"/>
      <c r="V57" s="206"/>
      <c r="W57" s="206"/>
      <c r="X57" s="206"/>
      <c r="Y57" s="310"/>
      <c r="Z57" s="310"/>
      <c r="AA57" s="310"/>
      <c r="AB57" s="310"/>
    </row>
    <row r="58" spans="2:28" ht="15" hidden="1" customHeight="1" x14ac:dyDescent="0.25">
      <c r="B58" s="136" t="s">
        <v>466</v>
      </c>
      <c r="C58" s="310"/>
      <c r="D58" s="310"/>
      <c r="E58" s="310"/>
      <c r="F58" s="118"/>
      <c r="G58" s="210"/>
      <c r="H58" s="178"/>
      <c r="I58" s="210"/>
      <c r="J58" s="210"/>
      <c r="K58" s="210"/>
      <c r="L58" s="210"/>
      <c r="M58" s="210"/>
      <c r="N58" s="210"/>
      <c r="O58" s="210"/>
      <c r="P58" s="567"/>
      <c r="Q58" s="310"/>
      <c r="R58" s="210"/>
      <c r="S58" s="178">
        <f t="shared" si="7"/>
        <v>0</v>
      </c>
      <c r="T58" s="206"/>
      <c r="U58" s="206"/>
      <c r="V58" s="206"/>
      <c r="W58" s="206"/>
      <c r="X58" s="206"/>
      <c r="Y58" s="310"/>
      <c r="Z58" s="310"/>
      <c r="AA58" s="310"/>
      <c r="AB58" s="310"/>
    </row>
    <row r="59" spans="2:28" s="313" customFormat="1" ht="15.75" hidden="1" customHeight="1" thickBot="1" x14ac:dyDescent="0.3">
      <c r="B59" s="262" t="str">
        <f>B34&amp;" Total"</f>
        <v>Loans Total</v>
      </c>
      <c r="C59" s="179"/>
      <c r="D59" s="179"/>
      <c r="E59" s="179"/>
      <c r="G59" s="179"/>
      <c r="H59" s="212"/>
      <c r="I59" s="179"/>
      <c r="J59" s="179"/>
      <c r="K59" s="179"/>
      <c r="L59" s="179"/>
      <c r="M59" s="179"/>
      <c r="N59" s="179"/>
      <c r="O59" s="179"/>
      <c r="P59" s="319"/>
      <c r="Q59" s="179"/>
      <c r="R59" s="179"/>
      <c r="S59" s="212">
        <f t="shared" ref="S59:AB59" si="11">SUM(S46:S58)</f>
        <v>0</v>
      </c>
      <c r="T59" s="179">
        <f t="shared" si="11"/>
        <v>0</v>
      </c>
      <c r="U59" s="179">
        <f t="shared" ref="U59:W59" si="12">SUM(U46:U58)</f>
        <v>0</v>
      </c>
      <c r="V59" s="179">
        <f t="shared" si="12"/>
        <v>0</v>
      </c>
      <c r="W59" s="179">
        <f t="shared" si="12"/>
        <v>0</v>
      </c>
      <c r="X59" s="179">
        <f t="shared" si="11"/>
        <v>0</v>
      </c>
      <c r="Y59" s="179">
        <f t="shared" si="11"/>
        <v>0</v>
      </c>
      <c r="Z59" s="179">
        <f t="shared" si="11"/>
        <v>0</v>
      </c>
      <c r="AA59" s="179">
        <f t="shared" ref="AA59" si="13">SUM(AA46:AA58)</f>
        <v>0</v>
      </c>
      <c r="AB59" s="179">
        <f t="shared" si="11"/>
        <v>0</v>
      </c>
    </row>
    <row r="60" spans="2:28" ht="15" customHeight="1" x14ac:dyDescent="0.25">
      <c r="C60" s="566"/>
      <c r="D60" s="566"/>
      <c r="E60" s="566"/>
      <c r="F60" s="566"/>
      <c r="G60" s="566"/>
      <c r="H60" s="566"/>
      <c r="I60" s="566"/>
      <c r="J60" s="566"/>
      <c r="K60" s="566"/>
      <c r="L60" s="566"/>
      <c r="M60" s="566"/>
      <c r="N60" s="566"/>
      <c r="O60" s="566"/>
      <c r="P60" s="567"/>
      <c r="Q60" s="566"/>
      <c r="R60" s="566"/>
    </row>
    <row r="61" spans="2:28" ht="15.75" customHeight="1" thickBot="1" x14ac:dyDescent="0.3">
      <c r="B61" s="1" t="s">
        <v>441</v>
      </c>
      <c r="C61" s="566"/>
      <c r="D61" s="566"/>
      <c r="E61" s="566"/>
      <c r="F61" s="566"/>
      <c r="G61" s="566"/>
      <c r="H61" s="566"/>
      <c r="I61" s="566"/>
      <c r="J61" s="566"/>
      <c r="K61" s="566"/>
      <c r="L61" s="566"/>
      <c r="M61" s="566"/>
      <c r="N61" s="566"/>
      <c r="O61" s="566"/>
      <c r="P61" s="567"/>
      <c r="Q61" s="566"/>
      <c r="R61" s="566"/>
    </row>
    <row r="62" spans="2:28" ht="15" customHeight="1" x14ac:dyDescent="0.25">
      <c r="B62" s="479" t="s">
        <v>429</v>
      </c>
      <c r="C62" s="468"/>
      <c r="D62" s="310"/>
      <c r="E62" s="310"/>
      <c r="F62" s="566"/>
      <c r="G62" s="578">
        <v>3.5059999999999998</v>
      </c>
      <c r="H62" s="176"/>
      <c r="I62" s="310"/>
      <c r="J62" s="310"/>
      <c r="K62" s="310"/>
      <c r="L62" s="310"/>
      <c r="M62" s="310"/>
      <c r="N62" s="310"/>
      <c r="O62" s="310"/>
      <c r="P62" s="567"/>
      <c r="Q62" s="310"/>
      <c r="R62" s="579">
        <v>589.1</v>
      </c>
      <c r="S62" s="176">
        <f t="shared" ref="S62:S85" si="14">E62</f>
        <v>0</v>
      </c>
      <c r="T62" s="206"/>
      <c r="U62" s="206"/>
      <c r="V62" s="206"/>
      <c r="W62" s="206"/>
      <c r="X62" s="206"/>
      <c r="Y62" s="310"/>
      <c r="Z62" s="310"/>
      <c r="AA62" s="310"/>
      <c r="AB62" s="310"/>
    </row>
    <row r="63" spans="2:28" ht="15" customHeight="1" x14ac:dyDescent="0.25">
      <c r="B63" s="480" t="s">
        <v>430</v>
      </c>
      <c r="C63" s="468"/>
      <c r="D63" s="310"/>
      <c r="E63" s="310"/>
      <c r="F63" s="118"/>
      <c r="G63" s="578">
        <v>2.157</v>
      </c>
      <c r="H63" s="561"/>
      <c r="I63" s="310"/>
      <c r="J63" s="310"/>
      <c r="K63" s="310"/>
      <c r="L63" s="310"/>
      <c r="M63" s="310"/>
      <c r="N63" s="310"/>
      <c r="O63" s="310"/>
      <c r="P63" s="567"/>
      <c r="Q63" s="310"/>
      <c r="R63" s="579">
        <v>630.20000000000005</v>
      </c>
      <c r="S63" s="177">
        <f t="shared" si="14"/>
        <v>0</v>
      </c>
      <c r="T63" s="206"/>
      <c r="U63" s="206"/>
      <c r="V63" s="206"/>
      <c r="W63" s="206"/>
      <c r="X63" s="206"/>
      <c r="Y63" s="310"/>
      <c r="Z63" s="310"/>
      <c r="AA63" s="310"/>
      <c r="AB63" s="310"/>
    </row>
    <row r="64" spans="2:28" ht="15" customHeight="1" x14ac:dyDescent="0.25">
      <c r="B64" s="480" t="s">
        <v>431</v>
      </c>
      <c r="C64" s="468"/>
      <c r="D64" s="310"/>
      <c r="E64" s="310"/>
      <c r="F64" s="118"/>
      <c r="G64" s="578">
        <v>2.0539999999999998</v>
      </c>
      <c r="H64" s="561"/>
      <c r="I64" s="310"/>
      <c r="J64" s="310"/>
      <c r="K64" s="310"/>
      <c r="L64" s="310"/>
      <c r="M64" s="310"/>
      <c r="N64" s="310"/>
      <c r="O64" s="310"/>
      <c r="P64" s="395"/>
      <c r="Q64" s="310"/>
      <c r="R64" s="579">
        <v>671.4</v>
      </c>
      <c r="S64" s="177">
        <f t="shared" si="14"/>
        <v>0</v>
      </c>
      <c r="T64" s="206"/>
      <c r="U64" s="206"/>
      <c r="V64" s="206"/>
      <c r="W64" s="206"/>
      <c r="X64" s="206"/>
      <c r="Y64" s="310"/>
      <c r="Z64" s="310"/>
      <c r="AA64" s="310"/>
      <c r="AB64" s="310"/>
    </row>
    <row r="65" spans="1:29" s="339" customFormat="1" ht="15" customHeight="1" x14ac:dyDescent="0.25">
      <c r="B65" s="480" t="s">
        <v>432</v>
      </c>
      <c r="C65" s="468"/>
      <c r="D65" s="310"/>
      <c r="E65" s="310"/>
      <c r="F65" s="321"/>
      <c r="G65" s="578">
        <v>2.1589999999999998</v>
      </c>
      <c r="H65" s="561"/>
      <c r="I65" s="310"/>
      <c r="J65" s="310"/>
      <c r="K65" s="310"/>
      <c r="L65" s="310"/>
      <c r="M65" s="310"/>
      <c r="N65" s="310"/>
      <c r="O65" s="310"/>
      <c r="P65" s="321"/>
      <c r="Q65" s="310"/>
      <c r="R65" s="579">
        <v>712.5</v>
      </c>
      <c r="S65" s="177">
        <f t="shared" si="14"/>
        <v>0</v>
      </c>
      <c r="T65" s="206"/>
      <c r="U65" s="206"/>
      <c r="V65" s="206"/>
      <c r="W65" s="206"/>
      <c r="X65" s="206"/>
      <c r="Y65" s="310"/>
      <c r="Z65" s="310"/>
      <c r="AA65" s="310"/>
      <c r="AB65" s="310"/>
      <c r="AC65" s="7"/>
    </row>
    <row r="66" spans="1:29" ht="15" customHeight="1" x14ac:dyDescent="0.25">
      <c r="B66" s="480" t="s">
        <v>433</v>
      </c>
      <c r="C66" s="468"/>
      <c r="D66" s="310"/>
      <c r="E66" s="310"/>
      <c r="F66" s="118"/>
      <c r="G66" s="578">
        <v>4.2930000000000001</v>
      </c>
      <c r="H66" s="561"/>
      <c r="I66" s="310"/>
      <c r="J66" s="310"/>
      <c r="K66" s="310"/>
      <c r="L66" s="310"/>
      <c r="M66" s="310"/>
      <c r="N66" s="310"/>
      <c r="O66" s="310"/>
      <c r="P66" s="567"/>
      <c r="Q66" s="310"/>
      <c r="R66" s="579">
        <v>1576.1</v>
      </c>
      <c r="S66" s="177">
        <f t="shared" si="14"/>
        <v>0</v>
      </c>
      <c r="T66" s="206"/>
      <c r="U66" s="206"/>
      <c r="V66" s="206"/>
      <c r="W66" s="206"/>
      <c r="X66" s="206"/>
      <c r="Y66" s="310"/>
      <c r="Z66" s="310"/>
      <c r="AA66" s="310"/>
      <c r="AB66" s="310"/>
    </row>
    <row r="67" spans="1:29" ht="15" customHeight="1" x14ac:dyDescent="0.25">
      <c r="B67" s="480" t="s">
        <v>434</v>
      </c>
      <c r="C67" s="468"/>
      <c r="D67" s="310"/>
      <c r="E67" s="310"/>
      <c r="F67" s="118"/>
      <c r="G67" s="578">
        <v>5.4</v>
      </c>
      <c r="H67" s="217"/>
      <c r="I67" s="310"/>
      <c r="J67" s="310"/>
      <c r="K67" s="310"/>
      <c r="L67" s="310"/>
      <c r="M67" s="310"/>
      <c r="N67" s="310"/>
      <c r="O67" s="310"/>
      <c r="P67" s="395"/>
      <c r="Q67" s="310"/>
      <c r="R67" s="579">
        <v>3968.7</v>
      </c>
      <c r="S67" s="217">
        <f t="shared" si="14"/>
        <v>0</v>
      </c>
      <c r="T67" s="206"/>
      <c r="U67" s="206"/>
      <c r="V67" s="206"/>
      <c r="W67" s="206"/>
      <c r="X67" s="206"/>
      <c r="Y67" s="310"/>
      <c r="Z67" s="310"/>
      <c r="AA67" s="310"/>
      <c r="AB67" s="310"/>
    </row>
    <row r="68" spans="1:29" s="335" customFormat="1" ht="15" customHeight="1" x14ac:dyDescent="0.25">
      <c r="B68" s="480" t="s">
        <v>682</v>
      </c>
      <c r="C68" s="578">
        <v>-0.74099999999999999</v>
      </c>
      <c r="D68" s="301"/>
      <c r="E68" s="301"/>
      <c r="F68" s="567"/>
      <c r="G68" s="413"/>
      <c r="H68" s="567"/>
      <c r="I68" s="567"/>
      <c r="J68" s="567"/>
      <c r="K68" s="567"/>
      <c r="L68" s="567"/>
      <c r="M68" s="567"/>
      <c r="N68" s="567"/>
      <c r="O68" s="567"/>
      <c r="P68" s="567"/>
      <c r="Q68" s="567"/>
      <c r="R68" s="413"/>
    </row>
    <row r="69" spans="1:29" s="335" customFormat="1" ht="15" customHeight="1" x14ac:dyDescent="0.25">
      <c r="B69" s="480" t="s">
        <v>683</v>
      </c>
      <c r="C69" s="468"/>
      <c r="D69" s="301"/>
      <c r="E69" s="301"/>
      <c r="F69" s="567"/>
      <c r="G69" s="578">
        <v>5.4</v>
      </c>
      <c r="H69" s="549"/>
      <c r="I69" s="301"/>
      <c r="J69" s="301"/>
      <c r="K69" s="301"/>
      <c r="L69" s="301"/>
      <c r="M69" s="301"/>
      <c r="N69" s="301"/>
      <c r="O69" s="301"/>
      <c r="P69" s="395"/>
      <c r="Q69" s="301"/>
      <c r="R69" s="579">
        <v>3968.7</v>
      </c>
      <c r="S69" s="176">
        <f t="shared" ref="S69:S70" si="15">E69</f>
        <v>0</v>
      </c>
      <c r="T69" s="405"/>
      <c r="U69" s="405"/>
      <c r="V69" s="405"/>
      <c r="W69" s="405"/>
      <c r="X69" s="405"/>
      <c r="Y69" s="301"/>
      <c r="Z69" s="301"/>
      <c r="AA69" s="301"/>
      <c r="AB69" s="301"/>
      <c r="AC69" s="159"/>
    </row>
    <row r="70" spans="1:29" s="335" customFormat="1" ht="15" customHeight="1" x14ac:dyDescent="0.25">
      <c r="B70" s="480" t="s">
        <v>684</v>
      </c>
      <c r="C70" s="578">
        <v>-0.74099999999999999</v>
      </c>
      <c r="D70" s="301"/>
      <c r="E70" s="301"/>
      <c r="F70" s="567"/>
      <c r="G70" s="578">
        <v>5.4</v>
      </c>
      <c r="H70" s="549"/>
      <c r="I70" s="301"/>
      <c r="J70" s="301"/>
      <c r="K70" s="301"/>
      <c r="L70" s="301"/>
      <c r="M70" s="301"/>
      <c r="N70" s="301"/>
      <c r="O70" s="301"/>
      <c r="P70" s="395"/>
      <c r="Q70" s="301"/>
      <c r="R70" s="579">
        <v>3968.7</v>
      </c>
      <c r="S70" s="177">
        <f t="shared" si="15"/>
        <v>0</v>
      </c>
      <c r="T70" s="405"/>
      <c r="U70" s="405"/>
      <c r="V70" s="405"/>
      <c r="W70" s="405"/>
      <c r="X70" s="405"/>
      <c r="Y70" s="301"/>
      <c r="Z70" s="301"/>
      <c r="AA70" s="301"/>
      <c r="AB70" s="301"/>
      <c r="AC70" s="159"/>
    </row>
    <row r="71" spans="1:29" ht="15" customHeight="1" thickBot="1" x14ac:dyDescent="0.3">
      <c r="A71" s="335"/>
      <c r="B71" s="497" t="s">
        <v>436</v>
      </c>
      <c r="C71" s="578">
        <v>-0.74099999999999999</v>
      </c>
      <c r="D71" s="301"/>
      <c r="E71" s="301"/>
      <c r="F71" s="395"/>
      <c r="G71" s="578">
        <v>5.4</v>
      </c>
      <c r="H71" s="549"/>
      <c r="I71" s="301"/>
      <c r="J71" s="301"/>
      <c r="K71" s="301"/>
      <c r="L71" s="301"/>
      <c r="M71" s="301"/>
      <c r="N71" s="301"/>
      <c r="O71" s="301"/>
      <c r="P71" s="395"/>
      <c r="Q71" s="301"/>
      <c r="R71" s="579">
        <v>3968.7</v>
      </c>
      <c r="S71" s="178">
        <f t="shared" si="14"/>
        <v>0</v>
      </c>
      <c r="T71" s="206"/>
      <c r="U71" s="206"/>
      <c r="V71" s="206"/>
      <c r="W71" s="206"/>
      <c r="X71" s="206"/>
      <c r="Y71" s="310"/>
      <c r="Z71" s="310"/>
      <c r="AA71" s="310"/>
      <c r="AB71" s="310"/>
    </row>
    <row r="72" spans="1:29" s="313" customFormat="1" ht="15" hidden="1" customHeight="1" x14ac:dyDescent="0.25">
      <c r="B72" s="260" t="str">
        <f>B61&amp;" Total"</f>
        <v>Single Name CDS Total</v>
      </c>
      <c r="C72" s="179"/>
      <c r="D72" s="179"/>
      <c r="E72" s="179"/>
      <c r="F72" s="168"/>
      <c r="G72" s="179"/>
      <c r="H72" s="211"/>
      <c r="I72" s="179"/>
      <c r="J72" s="179"/>
      <c r="K72" s="179"/>
      <c r="L72" s="179"/>
      <c r="M72" s="179"/>
      <c r="N72" s="179"/>
      <c r="O72" s="179"/>
      <c r="P72" s="505"/>
      <c r="Q72" s="179"/>
      <c r="R72" s="179"/>
      <c r="S72" s="211">
        <f t="shared" si="14"/>
        <v>0</v>
      </c>
      <c r="T72" s="179">
        <f t="shared" ref="T72:U72" si="16">SUM(T62:T71)</f>
        <v>0</v>
      </c>
      <c r="U72" s="179">
        <f t="shared" si="16"/>
        <v>0</v>
      </c>
      <c r="V72" s="179">
        <f t="shared" ref="V72:AB72" si="17">SUM(V62:V71)</f>
        <v>0</v>
      </c>
      <c r="W72" s="179">
        <f t="shared" si="17"/>
        <v>0</v>
      </c>
      <c r="X72" s="179">
        <f t="shared" si="17"/>
        <v>0</v>
      </c>
      <c r="Y72" s="179">
        <f t="shared" si="17"/>
        <v>0</v>
      </c>
      <c r="Z72" s="179">
        <f t="shared" si="17"/>
        <v>0</v>
      </c>
      <c r="AA72" s="179">
        <f t="shared" si="17"/>
        <v>0</v>
      </c>
      <c r="AB72" s="179">
        <f t="shared" si="17"/>
        <v>0</v>
      </c>
    </row>
    <row r="73" spans="1:29" ht="15" hidden="1" customHeight="1" x14ac:dyDescent="0.25">
      <c r="B73" s="136" t="s">
        <v>467</v>
      </c>
      <c r="C73" s="310"/>
      <c r="D73" s="310"/>
      <c r="E73" s="310"/>
      <c r="F73" s="118"/>
      <c r="G73" s="310"/>
      <c r="H73" s="176"/>
      <c r="I73" s="310"/>
      <c r="J73" s="310"/>
      <c r="K73" s="310"/>
      <c r="L73" s="310"/>
      <c r="M73" s="310"/>
      <c r="N73" s="310"/>
      <c r="O73" s="310"/>
      <c r="P73" s="567"/>
      <c r="Q73" s="310"/>
      <c r="R73" s="310"/>
      <c r="S73" s="176">
        <f t="shared" si="14"/>
        <v>0</v>
      </c>
      <c r="T73" s="206"/>
      <c r="U73" s="206"/>
      <c r="V73" s="206"/>
      <c r="W73" s="206"/>
      <c r="X73" s="206"/>
      <c r="Y73" s="310"/>
      <c r="Z73" s="310"/>
      <c r="AA73" s="310"/>
      <c r="AB73" s="310"/>
    </row>
    <row r="74" spans="1:29" ht="15" hidden="1" customHeight="1" x14ac:dyDescent="0.25">
      <c r="B74" s="136" t="s">
        <v>198</v>
      </c>
      <c r="C74" s="310"/>
      <c r="D74" s="310"/>
      <c r="E74" s="310"/>
      <c r="F74" s="118"/>
      <c r="G74" s="310"/>
      <c r="H74" s="561"/>
      <c r="I74" s="310"/>
      <c r="J74" s="310"/>
      <c r="K74" s="310"/>
      <c r="L74" s="310"/>
      <c r="M74" s="310"/>
      <c r="N74" s="310"/>
      <c r="O74" s="310"/>
      <c r="P74" s="567"/>
      <c r="Q74" s="310"/>
      <c r="R74" s="310"/>
      <c r="S74" s="177">
        <f t="shared" si="14"/>
        <v>0</v>
      </c>
      <c r="T74" s="206"/>
      <c r="U74" s="206"/>
      <c r="V74" s="206"/>
      <c r="W74" s="206"/>
      <c r="X74" s="206"/>
      <c r="Y74" s="310"/>
      <c r="Z74" s="310"/>
      <c r="AA74" s="310"/>
      <c r="AB74" s="310"/>
    </row>
    <row r="75" spans="1:29" ht="15" hidden="1" customHeight="1" x14ac:dyDescent="0.25">
      <c r="B75" s="136" t="s">
        <v>199</v>
      </c>
      <c r="C75" s="310"/>
      <c r="D75" s="310"/>
      <c r="E75" s="310"/>
      <c r="F75" s="118"/>
      <c r="G75" s="310"/>
      <c r="H75" s="561"/>
      <c r="I75" s="310"/>
      <c r="J75" s="310"/>
      <c r="K75" s="310"/>
      <c r="L75" s="310"/>
      <c r="M75" s="310"/>
      <c r="N75" s="310"/>
      <c r="O75" s="310"/>
      <c r="P75" s="567"/>
      <c r="Q75" s="310"/>
      <c r="R75" s="310"/>
      <c r="S75" s="177">
        <f t="shared" si="14"/>
        <v>0</v>
      </c>
      <c r="T75" s="206"/>
      <c r="U75" s="206"/>
      <c r="V75" s="206"/>
      <c r="W75" s="206"/>
      <c r="X75" s="206"/>
      <c r="Y75" s="310"/>
      <c r="Z75" s="310"/>
      <c r="AA75" s="310"/>
      <c r="AB75" s="310"/>
    </row>
    <row r="76" spans="1:29" ht="15" hidden="1" customHeight="1" x14ac:dyDescent="0.25">
      <c r="B76" s="136" t="s">
        <v>200</v>
      </c>
      <c r="C76" s="310"/>
      <c r="D76" s="310"/>
      <c r="E76" s="310"/>
      <c r="F76" s="118"/>
      <c r="G76" s="310"/>
      <c r="H76" s="561"/>
      <c r="I76" s="310"/>
      <c r="J76" s="310"/>
      <c r="K76" s="310"/>
      <c r="L76" s="310"/>
      <c r="M76" s="310"/>
      <c r="N76" s="310"/>
      <c r="O76" s="310"/>
      <c r="P76" s="567"/>
      <c r="Q76" s="310"/>
      <c r="R76" s="310"/>
      <c r="S76" s="177">
        <f t="shared" si="14"/>
        <v>0</v>
      </c>
      <c r="T76" s="206"/>
      <c r="U76" s="206"/>
      <c r="V76" s="206"/>
      <c r="W76" s="206"/>
      <c r="X76" s="206"/>
      <c r="Y76" s="310"/>
      <c r="Z76" s="310"/>
      <c r="AA76" s="310"/>
      <c r="AB76" s="310"/>
    </row>
    <row r="77" spans="1:29" ht="15" hidden="1" customHeight="1" x14ac:dyDescent="0.25">
      <c r="B77" s="136" t="s">
        <v>464</v>
      </c>
      <c r="C77" s="310"/>
      <c r="D77" s="310"/>
      <c r="E77" s="310"/>
      <c r="F77" s="118"/>
      <c r="G77" s="310"/>
      <c r="H77" s="561"/>
      <c r="I77" s="310"/>
      <c r="J77" s="310"/>
      <c r="K77" s="310"/>
      <c r="L77" s="310"/>
      <c r="M77" s="310"/>
      <c r="N77" s="310"/>
      <c r="O77" s="310"/>
      <c r="P77" s="567"/>
      <c r="Q77" s="310"/>
      <c r="R77" s="310"/>
      <c r="S77" s="177">
        <f t="shared" si="14"/>
        <v>0</v>
      </c>
      <c r="T77" s="206"/>
      <c r="U77" s="206"/>
      <c r="V77" s="206"/>
      <c r="W77" s="206"/>
      <c r="X77" s="206"/>
      <c r="Y77" s="310"/>
      <c r="Z77" s="310"/>
      <c r="AA77" s="310"/>
      <c r="AB77" s="310"/>
    </row>
    <row r="78" spans="1:29" ht="15" hidden="1" customHeight="1" x14ac:dyDescent="0.25">
      <c r="B78" s="136" t="s">
        <v>468</v>
      </c>
      <c r="C78" s="310"/>
      <c r="D78" s="310"/>
      <c r="E78" s="310"/>
      <c r="F78" s="118"/>
      <c r="G78" s="310"/>
      <c r="H78" s="561"/>
      <c r="I78" s="310"/>
      <c r="J78" s="310"/>
      <c r="K78" s="310"/>
      <c r="L78" s="310"/>
      <c r="M78" s="310"/>
      <c r="N78" s="310"/>
      <c r="O78" s="310"/>
      <c r="P78" s="567"/>
      <c r="Q78" s="310"/>
      <c r="R78" s="310"/>
      <c r="S78" s="177">
        <f t="shared" si="14"/>
        <v>0</v>
      </c>
      <c r="T78" s="206"/>
      <c r="U78" s="206"/>
      <c r="V78" s="206"/>
      <c r="W78" s="206"/>
      <c r="X78" s="206"/>
      <c r="Y78" s="310"/>
      <c r="Z78" s="310"/>
      <c r="AA78" s="310"/>
      <c r="AB78" s="310"/>
    </row>
    <row r="79" spans="1:29" ht="15" hidden="1" customHeight="1" x14ac:dyDescent="0.25">
      <c r="B79" s="136" t="s">
        <v>449</v>
      </c>
      <c r="C79" s="310"/>
      <c r="D79" s="310"/>
      <c r="E79" s="310"/>
      <c r="F79" s="118"/>
      <c r="G79" s="310"/>
      <c r="H79" s="561"/>
      <c r="I79" s="310"/>
      <c r="J79" s="310"/>
      <c r="K79" s="310"/>
      <c r="L79" s="310"/>
      <c r="M79" s="310"/>
      <c r="N79" s="310"/>
      <c r="O79" s="310"/>
      <c r="P79" s="567"/>
      <c r="Q79" s="310"/>
      <c r="R79" s="310"/>
      <c r="S79" s="177">
        <f>E79</f>
        <v>0</v>
      </c>
      <c r="T79" s="206"/>
      <c r="U79" s="206"/>
      <c r="V79" s="206"/>
      <c r="W79" s="206"/>
      <c r="X79" s="206"/>
      <c r="Y79" s="310"/>
      <c r="Z79" s="310"/>
      <c r="AA79" s="310"/>
      <c r="AB79" s="310"/>
    </row>
    <row r="80" spans="1:29" ht="15" hidden="1" customHeight="1" x14ac:dyDescent="0.25">
      <c r="B80" s="136" t="s">
        <v>450</v>
      </c>
      <c r="C80" s="310"/>
      <c r="D80" s="310"/>
      <c r="E80" s="310"/>
      <c r="F80" s="118"/>
      <c r="G80" s="310"/>
      <c r="H80" s="561"/>
      <c r="I80" s="310"/>
      <c r="J80" s="310"/>
      <c r="K80" s="310"/>
      <c r="L80" s="310"/>
      <c r="M80" s="310"/>
      <c r="N80" s="310"/>
      <c r="O80" s="310"/>
      <c r="P80" s="567"/>
      <c r="Q80" s="310"/>
      <c r="R80" s="310"/>
      <c r="S80" s="177">
        <f t="shared" si="14"/>
        <v>0</v>
      </c>
      <c r="T80" s="206"/>
      <c r="U80" s="206"/>
      <c r="V80" s="206"/>
      <c r="W80" s="206"/>
      <c r="X80" s="206"/>
      <c r="Y80" s="310"/>
      <c r="Z80" s="310"/>
      <c r="AA80" s="310"/>
      <c r="AB80" s="310"/>
    </row>
    <row r="81" spans="2:29" ht="15" hidden="1" customHeight="1" x14ac:dyDescent="0.25">
      <c r="B81" s="136" t="s">
        <v>451</v>
      </c>
      <c r="C81" s="310"/>
      <c r="D81" s="310"/>
      <c r="E81" s="310"/>
      <c r="F81" s="118"/>
      <c r="G81" s="310"/>
      <c r="H81" s="561"/>
      <c r="I81" s="310"/>
      <c r="J81" s="310"/>
      <c r="K81" s="310"/>
      <c r="L81" s="310"/>
      <c r="M81" s="310"/>
      <c r="N81" s="310"/>
      <c r="O81" s="310"/>
      <c r="P81" s="567"/>
      <c r="Q81" s="310"/>
      <c r="R81" s="310"/>
      <c r="S81" s="177">
        <f t="shared" si="14"/>
        <v>0</v>
      </c>
      <c r="T81" s="206"/>
      <c r="U81" s="206"/>
      <c r="V81" s="206"/>
      <c r="W81" s="206"/>
      <c r="X81" s="206"/>
      <c r="Y81" s="310"/>
      <c r="Z81" s="310"/>
      <c r="AA81" s="310"/>
      <c r="AB81" s="310"/>
    </row>
    <row r="82" spans="2:29" ht="15" hidden="1" customHeight="1" x14ac:dyDescent="0.25">
      <c r="B82" s="136" t="s">
        <v>452</v>
      </c>
      <c r="C82" s="310"/>
      <c r="D82" s="310"/>
      <c r="E82" s="310"/>
      <c r="F82" s="118"/>
      <c r="G82" s="310"/>
      <c r="H82" s="561"/>
      <c r="I82" s="310"/>
      <c r="J82" s="310"/>
      <c r="K82" s="310"/>
      <c r="L82" s="310"/>
      <c r="M82" s="310"/>
      <c r="N82" s="310"/>
      <c r="O82" s="310"/>
      <c r="P82" s="567"/>
      <c r="Q82" s="310"/>
      <c r="R82" s="310"/>
      <c r="S82" s="177">
        <f t="shared" si="14"/>
        <v>0</v>
      </c>
      <c r="T82" s="206"/>
      <c r="U82" s="206"/>
      <c r="V82" s="206"/>
      <c r="W82" s="206"/>
      <c r="X82" s="206"/>
      <c r="Y82" s="310"/>
      <c r="Z82" s="310"/>
      <c r="AA82" s="310"/>
      <c r="AB82" s="310"/>
    </row>
    <row r="83" spans="2:29" ht="15" hidden="1" customHeight="1" x14ac:dyDescent="0.25">
      <c r="B83" s="136" t="s">
        <v>469</v>
      </c>
      <c r="C83" s="310"/>
      <c r="D83" s="310"/>
      <c r="E83" s="310"/>
      <c r="F83" s="118"/>
      <c r="G83" s="310"/>
      <c r="H83" s="561"/>
      <c r="I83" s="310"/>
      <c r="J83" s="310"/>
      <c r="K83" s="310"/>
      <c r="L83" s="310"/>
      <c r="M83" s="310"/>
      <c r="N83" s="310"/>
      <c r="O83" s="310"/>
      <c r="P83" s="567"/>
      <c r="Q83" s="310"/>
      <c r="R83" s="310"/>
      <c r="S83" s="177">
        <f t="shared" si="14"/>
        <v>0</v>
      </c>
      <c r="T83" s="206"/>
      <c r="U83" s="206"/>
      <c r="V83" s="206"/>
      <c r="W83" s="206"/>
      <c r="X83" s="206"/>
      <c r="Y83" s="310"/>
      <c r="Z83" s="310"/>
      <c r="AA83" s="310"/>
      <c r="AB83" s="310"/>
    </row>
    <row r="84" spans="2:29" ht="15" hidden="1" customHeight="1" x14ac:dyDescent="0.25">
      <c r="B84" s="136" t="s">
        <v>465</v>
      </c>
      <c r="C84" s="310"/>
      <c r="D84" s="310"/>
      <c r="E84" s="310"/>
      <c r="F84" s="118"/>
      <c r="G84" s="310"/>
      <c r="H84" s="561"/>
      <c r="I84" s="310"/>
      <c r="J84" s="310"/>
      <c r="K84" s="310"/>
      <c r="L84" s="310"/>
      <c r="M84" s="310"/>
      <c r="N84" s="310"/>
      <c r="O84" s="310"/>
      <c r="P84" s="567"/>
      <c r="Q84" s="310"/>
      <c r="R84" s="310"/>
      <c r="S84" s="177">
        <f t="shared" si="14"/>
        <v>0</v>
      </c>
      <c r="T84" s="206"/>
      <c r="U84" s="206"/>
      <c r="V84" s="206"/>
      <c r="W84" s="206"/>
      <c r="X84" s="206"/>
      <c r="Y84" s="310"/>
      <c r="Z84" s="310"/>
      <c r="AA84" s="310"/>
      <c r="AB84" s="310"/>
    </row>
    <row r="85" spans="2:29" ht="15" hidden="1" customHeight="1" x14ac:dyDescent="0.25">
      <c r="B85" s="136" t="s">
        <v>466</v>
      </c>
      <c r="C85" s="310"/>
      <c r="D85" s="310"/>
      <c r="E85" s="310"/>
      <c r="F85" s="118"/>
      <c r="G85" s="210"/>
      <c r="H85" s="178"/>
      <c r="I85" s="210"/>
      <c r="J85" s="210"/>
      <c r="K85" s="210"/>
      <c r="L85" s="210"/>
      <c r="M85" s="210"/>
      <c r="N85" s="210"/>
      <c r="O85" s="210"/>
      <c r="P85" s="567"/>
      <c r="Q85" s="310"/>
      <c r="R85" s="210"/>
      <c r="S85" s="178">
        <f t="shared" si="14"/>
        <v>0</v>
      </c>
      <c r="T85" s="206"/>
      <c r="U85" s="206"/>
      <c r="V85" s="206"/>
      <c r="W85" s="206"/>
      <c r="X85" s="206"/>
      <c r="Y85" s="310"/>
      <c r="Z85" s="310"/>
      <c r="AA85" s="310"/>
      <c r="AB85" s="310"/>
    </row>
    <row r="86" spans="2:29" s="313" customFormat="1" ht="15.75" hidden="1" customHeight="1" thickBot="1" x14ac:dyDescent="0.3">
      <c r="B86" s="262" t="str">
        <f>B61&amp;" Total"</f>
        <v>Single Name CDS Total</v>
      </c>
      <c r="C86" s="179"/>
      <c r="D86" s="179"/>
      <c r="E86" s="179"/>
      <c r="G86" s="179"/>
      <c r="H86" s="212"/>
      <c r="I86" s="179"/>
      <c r="J86" s="179"/>
      <c r="K86" s="179"/>
      <c r="L86" s="179"/>
      <c r="M86" s="179"/>
      <c r="N86" s="179"/>
      <c r="O86" s="179"/>
      <c r="P86" s="319"/>
      <c r="Q86" s="179"/>
      <c r="R86" s="179"/>
      <c r="S86" s="212">
        <f t="shared" ref="S86:AB86" si="18">SUM(S73:S85)</f>
        <v>0</v>
      </c>
      <c r="T86" s="179">
        <f t="shared" si="18"/>
        <v>0</v>
      </c>
      <c r="U86" s="179">
        <f t="shared" ref="U86:W86" si="19">SUM(U73:U85)</f>
        <v>0</v>
      </c>
      <c r="V86" s="179">
        <f t="shared" si="19"/>
        <v>0</v>
      </c>
      <c r="W86" s="179">
        <f t="shared" si="19"/>
        <v>0</v>
      </c>
      <c r="X86" s="179">
        <f t="shared" si="18"/>
        <v>0</v>
      </c>
      <c r="Y86" s="179">
        <f t="shared" si="18"/>
        <v>0</v>
      </c>
      <c r="Z86" s="179">
        <f t="shared" si="18"/>
        <v>0</v>
      </c>
      <c r="AA86" s="179">
        <f t="shared" ref="AA86" si="20">SUM(AA73:AA85)</f>
        <v>0</v>
      </c>
      <c r="AB86" s="179">
        <f t="shared" si="18"/>
        <v>0</v>
      </c>
    </row>
    <row r="87" spans="2:29" ht="15" customHeight="1" x14ac:dyDescent="0.25">
      <c r="B87" s="339"/>
      <c r="C87" s="566"/>
      <c r="D87" s="566"/>
      <c r="E87" s="566"/>
      <c r="F87" s="566"/>
      <c r="G87" s="566"/>
      <c r="H87" s="566"/>
      <c r="I87" s="566"/>
      <c r="J87" s="566"/>
      <c r="K87" s="566"/>
      <c r="L87" s="566"/>
      <c r="M87" s="566"/>
      <c r="N87" s="566"/>
      <c r="O87" s="566"/>
      <c r="P87" s="567"/>
      <c r="Q87" s="566"/>
      <c r="R87" s="566"/>
    </row>
    <row r="88" spans="2:29" ht="15.75" customHeight="1" thickBot="1" x14ac:dyDescent="0.3">
      <c r="B88" s="1" t="s">
        <v>442</v>
      </c>
      <c r="C88" s="566"/>
      <c r="D88" s="566"/>
      <c r="E88" s="566"/>
      <c r="F88" s="566"/>
      <c r="G88" s="566"/>
      <c r="H88" s="566"/>
      <c r="I88" s="566"/>
      <c r="J88" s="566"/>
      <c r="K88" s="566"/>
      <c r="L88" s="566"/>
      <c r="M88" s="566"/>
      <c r="N88" s="566"/>
      <c r="O88" s="566"/>
      <c r="P88" s="567"/>
      <c r="Q88" s="566"/>
      <c r="R88" s="566"/>
    </row>
    <row r="89" spans="2:29" ht="15" customHeight="1" x14ac:dyDescent="0.25">
      <c r="B89" s="479" t="s">
        <v>429</v>
      </c>
      <c r="C89" s="578">
        <v>-0.33900000000000002</v>
      </c>
      <c r="D89" s="310"/>
      <c r="E89" s="310"/>
      <c r="F89" s="566"/>
      <c r="G89" s="468"/>
      <c r="H89" s="176"/>
      <c r="I89" s="310"/>
      <c r="J89" s="310"/>
      <c r="K89" s="310"/>
      <c r="L89" s="310"/>
      <c r="M89" s="310"/>
      <c r="N89" s="310"/>
      <c r="O89" s="310"/>
      <c r="P89" s="567"/>
      <c r="Q89" s="310"/>
      <c r="R89" s="468"/>
      <c r="S89" s="176">
        <f t="shared" ref="S89:S112" si="21">E89</f>
        <v>0</v>
      </c>
      <c r="T89" s="206"/>
      <c r="U89" s="206"/>
      <c r="V89" s="206"/>
      <c r="W89" s="206"/>
      <c r="X89" s="206"/>
      <c r="Y89" s="310"/>
      <c r="Z89" s="310"/>
      <c r="AA89" s="310"/>
      <c r="AB89" s="310"/>
    </row>
    <row r="90" spans="2:29" ht="15" customHeight="1" x14ac:dyDescent="0.25">
      <c r="B90" s="480" t="s">
        <v>430</v>
      </c>
      <c r="C90" s="578">
        <v>-0.33900000000000002</v>
      </c>
      <c r="D90" s="310"/>
      <c r="E90" s="310"/>
      <c r="F90" s="118"/>
      <c r="G90" s="468"/>
      <c r="H90" s="561"/>
      <c r="I90" s="310"/>
      <c r="J90" s="310"/>
      <c r="K90" s="310"/>
      <c r="L90" s="310"/>
      <c r="M90" s="310"/>
      <c r="N90" s="310"/>
      <c r="O90" s="310"/>
      <c r="P90" s="567"/>
      <c r="Q90" s="310"/>
      <c r="R90" s="468"/>
      <c r="S90" s="177">
        <f t="shared" si="21"/>
        <v>0</v>
      </c>
      <c r="T90" s="206"/>
      <c r="U90" s="206"/>
      <c r="V90" s="206"/>
      <c r="W90" s="206"/>
      <c r="X90" s="206"/>
      <c r="Y90" s="310"/>
      <c r="Z90" s="310"/>
      <c r="AA90" s="310"/>
      <c r="AB90" s="310"/>
    </row>
    <row r="91" spans="2:29" ht="15" customHeight="1" x14ac:dyDescent="0.25">
      <c r="B91" s="480" t="s">
        <v>431</v>
      </c>
      <c r="C91" s="578">
        <v>-0.33900000000000002</v>
      </c>
      <c r="D91" s="310"/>
      <c r="E91" s="310"/>
      <c r="F91" s="118"/>
      <c r="G91" s="468"/>
      <c r="H91" s="561"/>
      <c r="I91" s="310"/>
      <c r="J91" s="310"/>
      <c r="K91" s="310"/>
      <c r="L91" s="310"/>
      <c r="M91" s="310"/>
      <c r="N91" s="310"/>
      <c r="O91" s="310"/>
      <c r="P91" s="395"/>
      <c r="Q91" s="310"/>
      <c r="R91" s="468"/>
      <c r="S91" s="177">
        <f t="shared" si="21"/>
        <v>0</v>
      </c>
      <c r="T91" s="206"/>
      <c r="U91" s="206"/>
      <c r="V91" s="206"/>
      <c r="W91" s="206"/>
      <c r="X91" s="206"/>
      <c r="Y91" s="310"/>
      <c r="Z91" s="310"/>
      <c r="AA91" s="310"/>
      <c r="AB91" s="310"/>
    </row>
    <row r="92" spans="2:29" ht="15" customHeight="1" x14ac:dyDescent="0.25">
      <c r="B92" s="480" t="s">
        <v>432</v>
      </c>
      <c r="C92" s="578">
        <v>-0.33900000000000002</v>
      </c>
      <c r="D92" s="310"/>
      <c r="E92" s="310"/>
      <c r="F92" s="566"/>
      <c r="G92" s="468"/>
      <c r="H92" s="561"/>
      <c r="I92" s="310"/>
      <c r="J92" s="310"/>
      <c r="K92" s="310"/>
      <c r="L92" s="310"/>
      <c r="M92" s="310"/>
      <c r="N92" s="310"/>
      <c r="O92" s="310"/>
      <c r="P92" s="567"/>
      <c r="Q92" s="310"/>
      <c r="R92" s="468"/>
      <c r="S92" s="177">
        <f t="shared" si="21"/>
        <v>0</v>
      </c>
      <c r="T92" s="206"/>
      <c r="U92" s="206"/>
      <c r="V92" s="206"/>
      <c r="W92" s="206"/>
      <c r="X92" s="206"/>
      <c r="Y92" s="310"/>
      <c r="Z92" s="310"/>
      <c r="AA92" s="310"/>
      <c r="AB92" s="310"/>
    </row>
    <row r="93" spans="2:29" ht="15" customHeight="1" x14ac:dyDescent="0.25">
      <c r="B93" s="480" t="s">
        <v>433</v>
      </c>
      <c r="C93" s="578">
        <v>-0.40300000000000002</v>
      </c>
      <c r="D93" s="310"/>
      <c r="E93" s="310"/>
      <c r="F93" s="118"/>
      <c r="G93" s="468"/>
      <c r="H93" s="561"/>
      <c r="I93" s="310"/>
      <c r="J93" s="310"/>
      <c r="K93" s="310"/>
      <c r="L93" s="310"/>
      <c r="M93" s="310"/>
      <c r="N93" s="310"/>
      <c r="O93" s="310"/>
      <c r="P93" s="567"/>
      <c r="Q93" s="310"/>
      <c r="R93" s="468"/>
      <c r="S93" s="177">
        <f t="shared" si="21"/>
        <v>0</v>
      </c>
      <c r="T93" s="206"/>
      <c r="U93" s="206"/>
      <c r="V93" s="206"/>
      <c r="W93" s="206"/>
      <c r="X93" s="206"/>
      <c r="Y93" s="310"/>
      <c r="Z93" s="310"/>
      <c r="AA93" s="310"/>
      <c r="AB93" s="310"/>
    </row>
    <row r="94" spans="2:29" ht="15" customHeight="1" x14ac:dyDescent="0.25">
      <c r="B94" s="480" t="s">
        <v>434</v>
      </c>
      <c r="C94" s="578">
        <v>-0.45700000000000002</v>
      </c>
      <c r="D94" s="310"/>
      <c r="E94" s="310"/>
      <c r="F94" s="118"/>
      <c r="G94" s="468"/>
      <c r="H94" s="217"/>
      <c r="I94" s="310"/>
      <c r="J94" s="310"/>
      <c r="K94" s="310"/>
      <c r="L94" s="310"/>
      <c r="M94" s="310"/>
      <c r="N94" s="310"/>
      <c r="O94" s="310"/>
      <c r="P94" s="395"/>
      <c r="Q94" s="310"/>
      <c r="R94" s="468"/>
      <c r="S94" s="217">
        <f t="shared" si="21"/>
        <v>0</v>
      </c>
      <c r="T94" s="206"/>
      <c r="U94" s="206"/>
      <c r="V94" s="206"/>
      <c r="W94" s="206"/>
      <c r="X94" s="206"/>
      <c r="Y94" s="310"/>
      <c r="Z94" s="310"/>
      <c r="AA94" s="310"/>
      <c r="AB94" s="310"/>
    </row>
    <row r="95" spans="2:29" s="335" customFormat="1" ht="15" customHeight="1" x14ac:dyDescent="0.25">
      <c r="B95" s="480" t="s">
        <v>682</v>
      </c>
      <c r="C95" s="578">
        <v>-0.59699999999999998</v>
      </c>
      <c r="D95" s="301"/>
      <c r="E95" s="301"/>
      <c r="F95" s="567"/>
      <c r="G95" s="413"/>
      <c r="H95" s="567"/>
      <c r="I95" s="567"/>
      <c r="J95" s="567"/>
      <c r="K95" s="567"/>
      <c r="L95" s="567"/>
      <c r="M95" s="567"/>
      <c r="N95" s="567"/>
      <c r="O95" s="567"/>
      <c r="P95" s="567"/>
      <c r="Q95" s="567"/>
      <c r="R95" s="413"/>
    </row>
    <row r="96" spans="2:29" s="335" customFormat="1" ht="15" customHeight="1" x14ac:dyDescent="0.25">
      <c r="B96" s="480" t="s">
        <v>683</v>
      </c>
      <c r="C96" s="578">
        <v>-0.59699999999999998</v>
      </c>
      <c r="D96" s="301"/>
      <c r="E96" s="301"/>
      <c r="F96" s="567"/>
      <c r="G96" s="468"/>
      <c r="H96" s="176"/>
      <c r="I96" s="301"/>
      <c r="J96" s="301"/>
      <c r="K96" s="301"/>
      <c r="L96" s="301"/>
      <c r="M96" s="301"/>
      <c r="N96" s="301"/>
      <c r="O96" s="301"/>
      <c r="P96" s="567"/>
      <c r="Q96" s="301"/>
      <c r="R96" s="468"/>
      <c r="S96" s="176">
        <f t="shared" ref="S96:S97" si="22">E96</f>
        <v>0</v>
      </c>
      <c r="T96" s="405"/>
      <c r="U96" s="405"/>
      <c r="V96" s="405"/>
      <c r="W96" s="405"/>
      <c r="X96" s="405"/>
      <c r="Y96" s="301"/>
      <c r="Z96" s="301"/>
      <c r="AA96" s="301"/>
      <c r="AB96" s="301"/>
      <c r="AC96" s="159"/>
    </row>
    <row r="97" spans="2:29" s="335" customFormat="1" ht="15" customHeight="1" x14ac:dyDescent="0.25">
      <c r="B97" s="480" t="s">
        <v>684</v>
      </c>
      <c r="C97" s="578">
        <v>-0.59699999999999998</v>
      </c>
      <c r="D97" s="301"/>
      <c r="E97" s="301"/>
      <c r="F97" s="567"/>
      <c r="G97" s="468"/>
      <c r="H97" s="561"/>
      <c r="I97" s="301"/>
      <c r="J97" s="301"/>
      <c r="K97" s="301"/>
      <c r="L97" s="301"/>
      <c r="M97" s="301"/>
      <c r="N97" s="301"/>
      <c r="O97" s="301"/>
      <c r="P97" s="567"/>
      <c r="Q97" s="301"/>
      <c r="R97" s="468"/>
      <c r="S97" s="177">
        <f t="shared" si="22"/>
        <v>0</v>
      </c>
      <c r="T97" s="405"/>
      <c r="U97" s="405"/>
      <c r="V97" s="405"/>
      <c r="W97" s="405"/>
      <c r="X97" s="405"/>
      <c r="Y97" s="301"/>
      <c r="Z97" s="301"/>
      <c r="AA97" s="301"/>
      <c r="AB97" s="301"/>
      <c r="AC97" s="159"/>
    </row>
    <row r="98" spans="2:29" ht="15" customHeight="1" thickBot="1" x14ac:dyDescent="0.3">
      <c r="B98" s="481" t="s">
        <v>436</v>
      </c>
      <c r="C98" s="578">
        <v>-0.46800000000000003</v>
      </c>
      <c r="D98" s="310"/>
      <c r="E98" s="310"/>
      <c r="F98" s="118"/>
      <c r="G98" s="468"/>
      <c r="H98" s="178"/>
      <c r="I98" s="310"/>
      <c r="J98" s="310"/>
      <c r="K98" s="310"/>
      <c r="L98" s="310"/>
      <c r="M98" s="310"/>
      <c r="N98" s="310"/>
      <c r="O98" s="310"/>
      <c r="P98" s="567"/>
      <c r="Q98" s="310"/>
      <c r="R98" s="468"/>
      <c r="S98" s="178">
        <f t="shared" si="21"/>
        <v>0</v>
      </c>
      <c r="T98" s="206"/>
      <c r="U98" s="206"/>
      <c r="V98" s="206"/>
      <c r="W98" s="206"/>
      <c r="X98" s="206"/>
      <c r="Y98" s="310"/>
      <c r="Z98" s="310"/>
      <c r="AA98" s="310"/>
      <c r="AB98" s="310"/>
    </row>
    <row r="99" spans="2:29" s="313" customFormat="1" ht="15" hidden="1" customHeight="1" x14ac:dyDescent="0.25">
      <c r="B99" s="260" t="str">
        <f>B88&amp;" Total"</f>
        <v>Loan CDS Total</v>
      </c>
      <c r="C99" s="179"/>
      <c r="D99" s="179"/>
      <c r="E99" s="179"/>
      <c r="F99" s="168"/>
      <c r="G99" s="179"/>
      <c r="H99" s="211"/>
      <c r="I99" s="179"/>
      <c r="J99" s="179"/>
      <c r="K99" s="179"/>
      <c r="L99" s="179"/>
      <c r="M99" s="179"/>
      <c r="N99" s="179"/>
      <c r="O99" s="179"/>
      <c r="P99" s="505"/>
      <c r="Q99" s="179"/>
      <c r="R99" s="179"/>
      <c r="S99" s="211">
        <f t="shared" si="21"/>
        <v>0</v>
      </c>
      <c r="T99" s="179">
        <f t="shared" ref="T99:U99" si="23">SUM(T89:T98)</f>
        <v>0</v>
      </c>
      <c r="U99" s="179">
        <f t="shared" si="23"/>
        <v>0</v>
      </c>
      <c r="V99" s="179">
        <f t="shared" ref="V99:AB99" si="24">SUM(V89:V98)</f>
        <v>0</v>
      </c>
      <c r="W99" s="179">
        <f t="shared" si="24"/>
        <v>0</v>
      </c>
      <c r="X99" s="179">
        <f t="shared" si="24"/>
        <v>0</v>
      </c>
      <c r="Y99" s="179">
        <f t="shared" si="24"/>
        <v>0</v>
      </c>
      <c r="Z99" s="179">
        <f t="shared" si="24"/>
        <v>0</v>
      </c>
      <c r="AA99" s="179">
        <f t="shared" si="24"/>
        <v>0</v>
      </c>
      <c r="AB99" s="179">
        <f t="shared" si="24"/>
        <v>0</v>
      </c>
    </row>
    <row r="100" spans="2:29" ht="15" hidden="1" customHeight="1" x14ac:dyDescent="0.25">
      <c r="B100" s="136" t="s">
        <v>467</v>
      </c>
      <c r="C100" s="310"/>
      <c r="D100" s="310"/>
      <c r="E100" s="310"/>
      <c r="F100" s="118"/>
      <c r="G100" s="310"/>
      <c r="H100" s="176"/>
      <c r="I100" s="310"/>
      <c r="J100" s="310"/>
      <c r="K100" s="310"/>
      <c r="L100" s="310"/>
      <c r="M100" s="310"/>
      <c r="N100" s="310"/>
      <c r="O100" s="310"/>
      <c r="P100" s="567"/>
      <c r="Q100" s="310"/>
      <c r="R100" s="310"/>
      <c r="S100" s="176">
        <f t="shared" si="21"/>
        <v>0</v>
      </c>
      <c r="T100" s="206"/>
      <c r="U100" s="206"/>
      <c r="V100" s="206"/>
      <c r="W100" s="206"/>
      <c r="X100" s="206"/>
      <c r="Y100" s="310"/>
      <c r="Z100" s="310"/>
      <c r="AA100" s="310"/>
      <c r="AB100" s="310"/>
    </row>
    <row r="101" spans="2:29" ht="15" hidden="1" customHeight="1" x14ac:dyDescent="0.25">
      <c r="B101" s="136" t="s">
        <v>198</v>
      </c>
      <c r="C101" s="310"/>
      <c r="D101" s="310"/>
      <c r="E101" s="310"/>
      <c r="F101" s="118"/>
      <c r="G101" s="310"/>
      <c r="H101" s="561"/>
      <c r="I101" s="310"/>
      <c r="J101" s="310"/>
      <c r="K101" s="310"/>
      <c r="L101" s="310"/>
      <c r="M101" s="310"/>
      <c r="N101" s="310"/>
      <c r="O101" s="310"/>
      <c r="P101" s="567"/>
      <c r="Q101" s="310"/>
      <c r="R101" s="310"/>
      <c r="S101" s="177">
        <f t="shared" si="21"/>
        <v>0</v>
      </c>
      <c r="T101" s="206"/>
      <c r="U101" s="206"/>
      <c r="V101" s="206"/>
      <c r="W101" s="206"/>
      <c r="X101" s="206"/>
      <c r="Y101" s="310"/>
      <c r="Z101" s="310"/>
      <c r="AA101" s="310"/>
      <c r="AB101" s="310"/>
    </row>
    <row r="102" spans="2:29" ht="15" hidden="1" customHeight="1" x14ac:dyDescent="0.25">
      <c r="B102" s="136" t="s">
        <v>199</v>
      </c>
      <c r="C102" s="310"/>
      <c r="D102" s="310"/>
      <c r="E102" s="310"/>
      <c r="F102" s="118"/>
      <c r="G102" s="310"/>
      <c r="H102" s="561"/>
      <c r="I102" s="310"/>
      <c r="J102" s="310"/>
      <c r="K102" s="310"/>
      <c r="L102" s="310"/>
      <c r="M102" s="310"/>
      <c r="N102" s="310"/>
      <c r="O102" s="310"/>
      <c r="P102" s="567"/>
      <c r="Q102" s="310"/>
      <c r="R102" s="310"/>
      <c r="S102" s="177">
        <f t="shared" si="21"/>
        <v>0</v>
      </c>
      <c r="T102" s="206"/>
      <c r="U102" s="206"/>
      <c r="V102" s="206"/>
      <c r="W102" s="206"/>
      <c r="X102" s="206"/>
      <c r="Y102" s="310"/>
      <c r="Z102" s="310"/>
      <c r="AA102" s="310"/>
      <c r="AB102" s="310"/>
    </row>
    <row r="103" spans="2:29" ht="15" hidden="1" customHeight="1" x14ac:dyDescent="0.25">
      <c r="B103" s="136" t="s">
        <v>200</v>
      </c>
      <c r="C103" s="310"/>
      <c r="D103" s="310"/>
      <c r="E103" s="310"/>
      <c r="F103" s="118"/>
      <c r="G103" s="310"/>
      <c r="H103" s="561"/>
      <c r="I103" s="310"/>
      <c r="J103" s="310"/>
      <c r="K103" s="310"/>
      <c r="L103" s="310"/>
      <c r="M103" s="310"/>
      <c r="N103" s="310"/>
      <c r="O103" s="310"/>
      <c r="P103" s="567"/>
      <c r="Q103" s="310"/>
      <c r="R103" s="310"/>
      <c r="S103" s="177">
        <f t="shared" si="21"/>
        <v>0</v>
      </c>
      <c r="T103" s="206"/>
      <c r="U103" s="206"/>
      <c r="V103" s="206"/>
      <c r="W103" s="206"/>
      <c r="X103" s="206"/>
      <c r="Y103" s="310"/>
      <c r="Z103" s="310"/>
      <c r="AA103" s="310"/>
      <c r="AB103" s="310"/>
    </row>
    <row r="104" spans="2:29" ht="15" hidden="1" customHeight="1" x14ac:dyDescent="0.25">
      <c r="B104" s="136" t="s">
        <v>464</v>
      </c>
      <c r="C104" s="310"/>
      <c r="D104" s="310"/>
      <c r="E104" s="310"/>
      <c r="F104" s="118"/>
      <c r="G104" s="310"/>
      <c r="H104" s="561"/>
      <c r="I104" s="310"/>
      <c r="J104" s="310"/>
      <c r="K104" s="310"/>
      <c r="L104" s="310"/>
      <c r="M104" s="310"/>
      <c r="N104" s="310"/>
      <c r="O104" s="310"/>
      <c r="P104" s="567"/>
      <c r="Q104" s="310"/>
      <c r="R104" s="310"/>
      <c r="S104" s="177">
        <f t="shared" si="21"/>
        <v>0</v>
      </c>
      <c r="T104" s="206"/>
      <c r="U104" s="206"/>
      <c r="V104" s="206"/>
      <c r="W104" s="206"/>
      <c r="X104" s="206"/>
      <c r="Y104" s="310"/>
      <c r="Z104" s="310"/>
      <c r="AA104" s="310"/>
      <c r="AB104" s="310"/>
    </row>
    <row r="105" spans="2:29" ht="15" hidden="1" customHeight="1" x14ac:dyDescent="0.25">
      <c r="B105" s="136" t="s">
        <v>468</v>
      </c>
      <c r="C105" s="310"/>
      <c r="D105" s="310"/>
      <c r="E105" s="310"/>
      <c r="F105" s="118"/>
      <c r="G105" s="310"/>
      <c r="H105" s="561"/>
      <c r="I105" s="310"/>
      <c r="J105" s="310"/>
      <c r="K105" s="310"/>
      <c r="L105" s="310"/>
      <c r="M105" s="310"/>
      <c r="N105" s="310"/>
      <c r="O105" s="310"/>
      <c r="P105" s="567"/>
      <c r="Q105" s="310"/>
      <c r="R105" s="310"/>
      <c r="S105" s="177">
        <f t="shared" si="21"/>
        <v>0</v>
      </c>
      <c r="T105" s="206"/>
      <c r="U105" s="206"/>
      <c r="V105" s="206"/>
      <c r="W105" s="206"/>
      <c r="X105" s="206"/>
      <c r="Y105" s="310"/>
      <c r="Z105" s="310"/>
      <c r="AA105" s="310"/>
      <c r="AB105" s="310"/>
    </row>
    <row r="106" spans="2:29" ht="15" hidden="1" customHeight="1" x14ac:dyDescent="0.25">
      <c r="B106" s="136" t="s">
        <v>449</v>
      </c>
      <c r="C106" s="310"/>
      <c r="D106" s="310"/>
      <c r="E106" s="310"/>
      <c r="F106" s="118"/>
      <c r="G106" s="310"/>
      <c r="H106" s="561"/>
      <c r="I106" s="310"/>
      <c r="J106" s="310"/>
      <c r="K106" s="310"/>
      <c r="L106" s="310"/>
      <c r="M106" s="310"/>
      <c r="N106" s="310"/>
      <c r="O106" s="310"/>
      <c r="P106" s="567"/>
      <c r="Q106" s="310"/>
      <c r="R106" s="310"/>
      <c r="S106" s="177">
        <f t="shared" si="21"/>
        <v>0</v>
      </c>
      <c r="T106" s="206"/>
      <c r="U106" s="206"/>
      <c r="V106" s="206"/>
      <c r="W106" s="206"/>
      <c r="X106" s="206"/>
      <c r="Y106" s="310"/>
      <c r="Z106" s="310"/>
      <c r="AA106" s="310"/>
      <c r="AB106" s="310"/>
    </row>
    <row r="107" spans="2:29" ht="15" hidden="1" customHeight="1" x14ac:dyDescent="0.25">
      <c r="B107" s="136" t="s">
        <v>450</v>
      </c>
      <c r="C107" s="310"/>
      <c r="D107" s="310"/>
      <c r="E107" s="310"/>
      <c r="F107" s="118"/>
      <c r="G107" s="310"/>
      <c r="H107" s="561"/>
      <c r="I107" s="310"/>
      <c r="J107" s="310"/>
      <c r="K107" s="310"/>
      <c r="L107" s="310"/>
      <c r="M107" s="310"/>
      <c r="N107" s="310"/>
      <c r="O107" s="310"/>
      <c r="P107" s="567"/>
      <c r="Q107" s="310"/>
      <c r="R107" s="310"/>
      <c r="S107" s="177">
        <f t="shared" si="21"/>
        <v>0</v>
      </c>
      <c r="T107" s="206"/>
      <c r="U107" s="206"/>
      <c r="V107" s="206"/>
      <c r="W107" s="206"/>
      <c r="X107" s="206"/>
      <c r="Y107" s="310"/>
      <c r="Z107" s="310"/>
      <c r="AA107" s="310"/>
      <c r="AB107" s="310"/>
    </row>
    <row r="108" spans="2:29" ht="15" hidden="1" customHeight="1" x14ac:dyDescent="0.25">
      <c r="B108" s="136" t="s">
        <v>451</v>
      </c>
      <c r="C108" s="310"/>
      <c r="D108" s="310"/>
      <c r="E108" s="310"/>
      <c r="F108" s="118"/>
      <c r="G108" s="310"/>
      <c r="H108" s="561"/>
      <c r="I108" s="310"/>
      <c r="J108" s="310"/>
      <c r="K108" s="310"/>
      <c r="L108" s="310"/>
      <c r="M108" s="310"/>
      <c r="N108" s="310"/>
      <c r="O108" s="310"/>
      <c r="P108" s="567"/>
      <c r="Q108" s="310"/>
      <c r="R108" s="310"/>
      <c r="S108" s="177">
        <f>E108</f>
        <v>0</v>
      </c>
      <c r="T108" s="206"/>
      <c r="U108" s="206"/>
      <c r="V108" s="206"/>
      <c r="W108" s="206"/>
      <c r="X108" s="206"/>
      <c r="Y108" s="310"/>
      <c r="Z108" s="310"/>
      <c r="AA108" s="310"/>
      <c r="AB108" s="310"/>
    </row>
    <row r="109" spans="2:29" ht="15" hidden="1" customHeight="1" x14ac:dyDescent="0.25">
      <c r="B109" s="136" t="s">
        <v>452</v>
      </c>
      <c r="C109" s="310"/>
      <c r="D109" s="310"/>
      <c r="E109" s="310"/>
      <c r="F109" s="118"/>
      <c r="G109" s="310"/>
      <c r="H109" s="561"/>
      <c r="I109" s="310"/>
      <c r="J109" s="310"/>
      <c r="K109" s="310"/>
      <c r="L109" s="310"/>
      <c r="M109" s="310"/>
      <c r="N109" s="310"/>
      <c r="O109" s="310"/>
      <c r="P109" s="567"/>
      <c r="Q109" s="310"/>
      <c r="R109" s="310"/>
      <c r="S109" s="177">
        <f>E109</f>
        <v>0</v>
      </c>
      <c r="T109" s="206"/>
      <c r="U109" s="206"/>
      <c r="V109" s="206"/>
      <c r="W109" s="206"/>
      <c r="X109" s="206"/>
      <c r="Y109" s="310"/>
      <c r="Z109" s="310"/>
      <c r="AA109" s="310"/>
      <c r="AB109" s="310"/>
    </row>
    <row r="110" spans="2:29" ht="15" hidden="1" customHeight="1" x14ac:dyDescent="0.25">
      <c r="B110" s="136" t="s">
        <v>469</v>
      </c>
      <c r="C110" s="310"/>
      <c r="D110" s="310"/>
      <c r="E110" s="310"/>
      <c r="F110" s="118"/>
      <c r="G110" s="310"/>
      <c r="H110" s="561"/>
      <c r="I110" s="310"/>
      <c r="J110" s="310"/>
      <c r="K110" s="310"/>
      <c r="L110" s="310"/>
      <c r="M110" s="310"/>
      <c r="N110" s="310"/>
      <c r="O110" s="310"/>
      <c r="P110" s="567"/>
      <c r="Q110" s="310"/>
      <c r="R110" s="310"/>
      <c r="S110" s="177">
        <f>E110</f>
        <v>0</v>
      </c>
      <c r="T110" s="206"/>
      <c r="U110" s="206"/>
      <c r="V110" s="206"/>
      <c r="W110" s="206"/>
      <c r="X110" s="206"/>
      <c r="Y110" s="310"/>
      <c r="Z110" s="310"/>
      <c r="AA110" s="310"/>
      <c r="AB110" s="310"/>
    </row>
    <row r="111" spans="2:29" ht="15" hidden="1" customHeight="1" x14ac:dyDescent="0.25">
      <c r="B111" s="136" t="s">
        <v>465</v>
      </c>
      <c r="C111" s="310"/>
      <c r="D111" s="310"/>
      <c r="E111" s="310"/>
      <c r="F111" s="118"/>
      <c r="G111" s="310"/>
      <c r="H111" s="561"/>
      <c r="I111" s="310"/>
      <c r="J111" s="310"/>
      <c r="K111" s="310"/>
      <c r="L111" s="310"/>
      <c r="M111" s="310"/>
      <c r="N111" s="310"/>
      <c r="O111" s="310"/>
      <c r="P111" s="567"/>
      <c r="Q111" s="310"/>
      <c r="R111" s="310"/>
      <c r="S111" s="177">
        <f>E111</f>
        <v>0</v>
      </c>
      <c r="T111" s="206"/>
      <c r="U111" s="206"/>
      <c r="V111" s="206"/>
      <c r="W111" s="206"/>
      <c r="X111" s="206"/>
      <c r="Y111" s="310"/>
      <c r="Z111" s="310"/>
      <c r="AA111" s="310"/>
      <c r="AB111" s="310"/>
    </row>
    <row r="112" spans="2:29" ht="15" hidden="1" customHeight="1" x14ac:dyDescent="0.25">
      <c r="B112" s="136" t="s">
        <v>466</v>
      </c>
      <c r="C112" s="310"/>
      <c r="D112" s="310"/>
      <c r="E112" s="310"/>
      <c r="F112" s="118"/>
      <c r="G112" s="210"/>
      <c r="H112" s="178"/>
      <c r="I112" s="210"/>
      <c r="J112" s="210"/>
      <c r="K112" s="210"/>
      <c r="L112" s="210"/>
      <c r="M112" s="210"/>
      <c r="N112" s="210"/>
      <c r="O112" s="210"/>
      <c r="P112" s="567"/>
      <c r="Q112" s="310"/>
      <c r="R112" s="210"/>
      <c r="S112" s="178">
        <f t="shared" si="21"/>
        <v>0</v>
      </c>
      <c r="T112" s="206"/>
      <c r="U112" s="206"/>
      <c r="V112" s="206"/>
      <c r="W112" s="206"/>
      <c r="X112" s="206"/>
      <c r="Y112" s="310"/>
      <c r="Z112" s="310"/>
      <c r="AA112" s="310"/>
      <c r="AB112" s="310"/>
    </row>
    <row r="113" spans="1:29" s="313" customFormat="1" ht="15.75" hidden="1" customHeight="1" thickBot="1" x14ac:dyDescent="0.3">
      <c r="B113" s="262" t="str">
        <f>B88&amp;" Total"</f>
        <v>Loan CDS Total</v>
      </c>
      <c r="C113" s="179"/>
      <c r="D113" s="179"/>
      <c r="E113" s="179"/>
      <c r="G113" s="179"/>
      <c r="H113" s="212"/>
      <c r="I113" s="179"/>
      <c r="J113" s="179"/>
      <c r="K113" s="179"/>
      <c r="L113" s="179"/>
      <c r="M113" s="179"/>
      <c r="N113" s="179"/>
      <c r="O113" s="179"/>
      <c r="P113" s="319"/>
      <c r="Q113" s="179"/>
      <c r="R113" s="179"/>
      <c r="S113" s="212">
        <f t="shared" ref="S113:AB113" si="25">SUM(S100:S112)</f>
        <v>0</v>
      </c>
      <c r="T113" s="179">
        <f t="shared" si="25"/>
        <v>0</v>
      </c>
      <c r="U113" s="179">
        <f t="shared" ref="U113:W113" si="26">SUM(U100:U112)</f>
        <v>0</v>
      </c>
      <c r="V113" s="179">
        <f t="shared" si="26"/>
        <v>0</v>
      </c>
      <c r="W113" s="179">
        <f t="shared" si="26"/>
        <v>0</v>
      </c>
      <c r="X113" s="179">
        <f t="shared" si="25"/>
        <v>0</v>
      </c>
      <c r="Y113" s="179">
        <f t="shared" si="25"/>
        <v>0</v>
      </c>
      <c r="Z113" s="179">
        <f t="shared" si="25"/>
        <v>0</v>
      </c>
      <c r="AA113" s="179">
        <f t="shared" ref="AA113" si="27">SUM(AA100:AA112)</f>
        <v>0</v>
      </c>
      <c r="AB113" s="179">
        <f t="shared" si="25"/>
        <v>0</v>
      </c>
    </row>
    <row r="114" spans="1:29" ht="15" customHeight="1" x14ac:dyDescent="0.25">
      <c r="B114" s="339"/>
      <c r="C114" s="566"/>
      <c r="D114" s="566"/>
      <c r="E114" s="566"/>
      <c r="F114" s="566"/>
      <c r="G114" s="566"/>
      <c r="H114" s="566"/>
      <c r="I114" s="566"/>
      <c r="J114" s="566"/>
      <c r="K114" s="566"/>
      <c r="L114" s="566"/>
      <c r="M114" s="566"/>
      <c r="N114" s="566"/>
      <c r="O114" s="566"/>
      <c r="P114" s="567"/>
      <c r="Q114" s="566"/>
      <c r="R114" s="566"/>
    </row>
    <row r="115" spans="1:29" s="335" customFormat="1" ht="15.75" customHeight="1" thickBot="1" x14ac:dyDescent="0.3">
      <c r="B115" s="167" t="s">
        <v>687</v>
      </c>
      <c r="C115" s="567"/>
      <c r="D115" s="567"/>
      <c r="E115" s="567"/>
      <c r="F115" s="567"/>
      <c r="G115" s="567"/>
      <c r="H115" s="567"/>
      <c r="I115" s="567"/>
      <c r="J115" s="567"/>
      <c r="K115" s="567"/>
      <c r="L115" s="567"/>
      <c r="M115" s="567"/>
      <c r="N115" s="567"/>
      <c r="O115" s="567"/>
      <c r="P115" s="567"/>
      <c r="Q115" s="567"/>
      <c r="R115" s="567"/>
      <c r="AC115" s="159"/>
    </row>
    <row r="116" spans="1:29" ht="15" customHeight="1" x14ac:dyDescent="0.25">
      <c r="B116" s="479" t="s">
        <v>429</v>
      </c>
      <c r="C116" s="468"/>
      <c r="D116" s="310"/>
      <c r="E116" s="310"/>
      <c r="F116" s="566"/>
      <c r="G116" s="578">
        <v>2.181</v>
      </c>
      <c r="H116" s="176"/>
      <c r="I116" s="310"/>
      <c r="J116" s="310"/>
      <c r="K116" s="310"/>
      <c r="L116" s="310"/>
      <c r="M116" s="310"/>
      <c r="N116" s="310"/>
      <c r="O116" s="310"/>
      <c r="P116" s="567"/>
      <c r="Q116" s="310"/>
      <c r="R116" s="579">
        <v>207.2</v>
      </c>
      <c r="S116" s="176">
        <f t="shared" ref="S116:S130" si="28">E116</f>
        <v>0</v>
      </c>
      <c r="T116" s="206"/>
      <c r="U116" s="206"/>
      <c r="V116" s="206"/>
      <c r="W116" s="206"/>
      <c r="X116" s="206"/>
      <c r="Y116" s="310"/>
      <c r="Z116" s="310"/>
      <c r="AA116" s="310"/>
      <c r="AB116" s="310"/>
    </row>
    <row r="117" spans="1:29" ht="15" customHeight="1" x14ac:dyDescent="0.25">
      <c r="B117" s="480" t="s">
        <v>430</v>
      </c>
      <c r="C117" s="468"/>
      <c r="D117" s="310"/>
      <c r="E117" s="310"/>
      <c r="F117" s="118"/>
      <c r="G117" s="578">
        <v>2.181</v>
      </c>
      <c r="H117" s="561"/>
      <c r="I117" s="310"/>
      <c r="J117" s="310"/>
      <c r="K117" s="310"/>
      <c r="L117" s="310"/>
      <c r="M117" s="310"/>
      <c r="N117" s="310"/>
      <c r="O117" s="310"/>
      <c r="P117" s="567"/>
      <c r="Q117" s="310"/>
      <c r="R117" s="579">
        <v>207.2</v>
      </c>
      <c r="S117" s="177">
        <f t="shared" si="28"/>
        <v>0</v>
      </c>
      <c r="T117" s="206"/>
      <c r="U117" s="206"/>
      <c r="V117" s="206"/>
      <c r="W117" s="206"/>
      <c r="X117" s="206"/>
      <c r="Y117" s="310"/>
      <c r="Z117" s="310"/>
      <c r="AA117" s="310"/>
      <c r="AB117" s="310"/>
    </row>
    <row r="118" spans="1:29" ht="15" customHeight="1" x14ac:dyDescent="0.25">
      <c r="B118" s="480" t="s">
        <v>431</v>
      </c>
      <c r="C118" s="468"/>
      <c r="D118" s="310"/>
      <c r="E118" s="310"/>
      <c r="F118" s="118"/>
      <c r="G118" s="578">
        <v>2.181</v>
      </c>
      <c r="H118" s="561"/>
      <c r="I118" s="310"/>
      <c r="J118" s="310"/>
      <c r="K118" s="310"/>
      <c r="L118" s="310"/>
      <c r="M118" s="310"/>
      <c r="N118" s="310"/>
      <c r="O118" s="310"/>
      <c r="P118" s="395"/>
      <c r="Q118" s="310"/>
      <c r="R118" s="579">
        <v>207.2</v>
      </c>
      <c r="S118" s="177">
        <f t="shared" si="28"/>
        <v>0</v>
      </c>
      <c r="T118" s="206"/>
      <c r="U118" s="206"/>
      <c r="V118" s="206"/>
      <c r="W118" s="206"/>
      <c r="X118" s="206"/>
      <c r="Y118" s="310"/>
      <c r="Z118" s="310"/>
      <c r="AA118" s="310"/>
      <c r="AB118" s="310"/>
    </row>
    <row r="119" spans="1:29" ht="15" customHeight="1" x14ac:dyDescent="0.25">
      <c r="B119" s="480" t="s">
        <v>432</v>
      </c>
      <c r="C119" s="468"/>
      <c r="D119" s="310"/>
      <c r="E119" s="310"/>
      <c r="F119" s="566"/>
      <c r="G119" s="578">
        <v>2.181</v>
      </c>
      <c r="H119" s="561"/>
      <c r="I119" s="310"/>
      <c r="J119" s="310"/>
      <c r="K119" s="310"/>
      <c r="L119" s="310"/>
      <c r="M119" s="310"/>
      <c r="N119" s="310"/>
      <c r="O119" s="310"/>
      <c r="P119" s="567"/>
      <c r="Q119" s="310"/>
      <c r="R119" s="579">
        <v>207.2</v>
      </c>
      <c r="S119" s="177">
        <f t="shared" si="28"/>
        <v>0</v>
      </c>
      <c r="T119" s="206"/>
      <c r="U119" s="206"/>
      <c r="V119" s="206"/>
      <c r="W119" s="206"/>
      <c r="X119" s="206"/>
      <c r="Y119" s="310"/>
      <c r="Z119" s="310"/>
      <c r="AA119" s="310"/>
      <c r="AB119" s="310"/>
    </row>
    <row r="120" spans="1:29" ht="15" customHeight="1" x14ac:dyDescent="0.25">
      <c r="B120" s="480" t="s">
        <v>433</v>
      </c>
      <c r="C120" s="468"/>
      <c r="D120" s="310"/>
      <c r="E120" s="310"/>
      <c r="F120" s="118"/>
      <c r="G120" s="578">
        <v>2.181</v>
      </c>
      <c r="H120" s="561"/>
      <c r="I120" s="310"/>
      <c r="J120" s="310"/>
      <c r="K120" s="310"/>
      <c r="L120" s="310"/>
      <c r="M120" s="310"/>
      <c r="N120" s="310"/>
      <c r="O120" s="310"/>
      <c r="P120" s="567"/>
      <c r="Q120" s="310"/>
      <c r="R120" s="579">
        <v>207.2</v>
      </c>
      <c r="S120" s="177">
        <f t="shared" si="28"/>
        <v>0</v>
      </c>
      <c r="T120" s="206"/>
      <c r="U120" s="206"/>
      <c r="V120" s="206"/>
      <c r="W120" s="206"/>
      <c r="X120" s="206"/>
      <c r="Y120" s="310"/>
      <c r="Z120" s="310"/>
      <c r="AA120" s="310"/>
      <c r="AB120" s="310"/>
    </row>
    <row r="121" spans="1:29" ht="15" customHeight="1" x14ac:dyDescent="0.25">
      <c r="B121" s="480" t="s">
        <v>434</v>
      </c>
      <c r="C121" s="468"/>
      <c r="D121" s="310"/>
      <c r="E121" s="310"/>
      <c r="F121" s="118"/>
      <c r="G121" s="578">
        <v>3.1579999999999999</v>
      </c>
      <c r="H121" s="217"/>
      <c r="I121" s="310"/>
      <c r="J121" s="310"/>
      <c r="K121" s="310"/>
      <c r="L121" s="310"/>
      <c r="M121" s="310"/>
      <c r="N121" s="310"/>
      <c r="O121" s="310"/>
      <c r="P121" s="395"/>
      <c r="Q121" s="310"/>
      <c r="R121" s="579">
        <v>300</v>
      </c>
      <c r="S121" s="217">
        <f t="shared" si="28"/>
        <v>0</v>
      </c>
      <c r="T121" s="206"/>
      <c r="U121" s="206"/>
      <c r="V121" s="206"/>
      <c r="W121" s="206"/>
      <c r="X121" s="206"/>
      <c r="Y121" s="310"/>
      <c r="Z121" s="310"/>
      <c r="AA121" s="310"/>
      <c r="AB121" s="310"/>
    </row>
    <row r="122" spans="1:29" s="335" customFormat="1" ht="15" customHeight="1" x14ac:dyDescent="0.25">
      <c r="B122" s="480" t="s">
        <v>682</v>
      </c>
      <c r="C122" s="578">
        <v>-0.22500000000000001</v>
      </c>
      <c r="D122" s="301"/>
      <c r="E122" s="301"/>
      <c r="F122" s="567"/>
      <c r="G122" s="413"/>
      <c r="H122" s="567"/>
      <c r="I122" s="567"/>
      <c r="J122" s="567"/>
      <c r="K122" s="567"/>
      <c r="L122" s="567"/>
      <c r="M122" s="567"/>
      <c r="N122" s="567"/>
      <c r="O122" s="567"/>
      <c r="P122" s="567"/>
      <c r="Q122" s="567"/>
      <c r="R122" s="413"/>
    </row>
    <row r="123" spans="1:29" s="335" customFormat="1" ht="15" customHeight="1" x14ac:dyDescent="0.25">
      <c r="B123" s="480" t="s">
        <v>683</v>
      </c>
      <c r="C123" s="468"/>
      <c r="D123" s="301"/>
      <c r="E123" s="301"/>
      <c r="F123" s="567"/>
      <c r="G123" s="578">
        <v>3.1579999999999999</v>
      </c>
      <c r="H123" s="549"/>
      <c r="I123" s="301"/>
      <c r="J123" s="301"/>
      <c r="K123" s="301"/>
      <c r="L123" s="301"/>
      <c r="M123" s="301"/>
      <c r="N123" s="301"/>
      <c r="O123" s="301"/>
      <c r="P123" s="395"/>
      <c r="Q123" s="301"/>
      <c r="R123" s="579">
        <v>300</v>
      </c>
      <c r="S123" s="176">
        <f t="shared" ref="S123:S124" si="29">E123</f>
        <v>0</v>
      </c>
      <c r="T123" s="405"/>
      <c r="U123" s="405"/>
      <c r="V123" s="405"/>
      <c r="W123" s="405"/>
      <c r="X123" s="405"/>
      <c r="Y123" s="301"/>
      <c r="Z123" s="301"/>
      <c r="AA123" s="301"/>
      <c r="AB123" s="301"/>
      <c r="AC123" s="159"/>
    </row>
    <row r="124" spans="1:29" s="335" customFormat="1" ht="15" customHeight="1" x14ac:dyDescent="0.25">
      <c r="B124" s="480" t="s">
        <v>684</v>
      </c>
      <c r="C124" s="578">
        <v>-0.22500000000000001</v>
      </c>
      <c r="D124" s="301"/>
      <c r="E124" s="301"/>
      <c r="F124" s="567"/>
      <c r="G124" s="578">
        <v>3.1579999999999999</v>
      </c>
      <c r="H124" s="549"/>
      <c r="I124" s="301"/>
      <c r="J124" s="301"/>
      <c r="K124" s="301"/>
      <c r="L124" s="301"/>
      <c r="M124" s="301"/>
      <c r="N124" s="301"/>
      <c r="O124" s="301"/>
      <c r="P124" s="395"/>
      <c r="Q124" s="301"/>
      <c r="R124" s="579">
        <v>300</v>
      </c>
      <c r="S124" s="177">
        <f t="shared" si="29"/>
        <v>0</v>
      </c>
      <c r="T124" s="405"/>
      <c r="U124" s="405"/>
      <c r="V124" s="405"/>
      <c r="W124" s="405"/>
      <c r="X124" s="405"/>
      <c r="Y124" s="301"/>
      <c r="Z124" s="301"/>
      <c r="AA124" s="301"/>
      <c r="AB124" s="301"/>
      <c r="AC124" s="159"/>
    </row>
    <row r="125" spans="1:29" ht="15" customHeight="1" thickBot="1" x14ac:dyDescent="0.3">
      <c r="A125" s="335"/>
      <c r="B125" s="497" t="s">
        <v>436</v>
      </c>
      <c r="C125" s="578">
        <v>-0.22500000000000001</v>
      </c>
      <c r="D125" s="301"/>
      <c r="E125" s="301"/>
      <c r="F125" s="395"/>
      <c r="G125" s="578">
        <v>3.1579999999999999</v>
      </c>
      <c r="H125" s="549"/>
      <c r="I125" s="301"/>
      <c r="J125" s="301"/>
      <c r="K125" s="301"/>
      <c r="L125" s="301"/>
      <c r="M125" s="301"/>
      <c r="N125" s="301"/>
      <c r="O125" s="301"/>
      <c r="P125" s="395"/>
      <c r="Q125" s="301"/>
      <c r="R125" s="579">
        <v>300</v>
      </c>
      <c r="S125" s="178">
        <f t="shared" si="28"/>
        <v>0</v>
      </c>
      <c r="T125" s="206"/>
      <c r="U125" s="206"/>
      <c r="V125" s="206"/>
      <c r="W125" s="206"/>
      <c r="X125" s="206"/>
      <c r="Y125" s="310"/>
      <c r="Z125" s="310"/>
      <c r="AA125" s="310"/>
      <c r="AB125" s="310"/>
    </row>
    <row r="126" spans="1:29" s="313" customFormat="1" ht="15" hidden="1" customHeight="1" x14ac:dyDescent="0.25">
      <c r="B126" s="260" t="str">
        <f>B115&amp;" Total"</f>
        <v>Covered Bonds Total</v>
      </c>
      <c r="C126" s="179"/>
      <c r="D126" s="179"/>
      <c r="E126" s="179"/>
      <c r="F126" s="168"/>
      <c r="G126" s="179"/>
      <c r="H126" s="211"/>
      <c r="I126" s="179"/>
      <c r="J126" s="179"/>
      <c r="K126" s="179"/>
      <c r="L126" s="179"/>
      <c r="M126" s="179"/>
      <c r="N126" s="179"/>
      <c r="O126" s="179"/>
      <c r="P126" s="505"/>
      <c r="Q126" s="179"/>
      <c r="R126" s="179"/>
      <c r="S126" s="211">
        <f t="shared" si="28"/>
        <v>0</v>
      </c>
      <c r="T126" s="179">
        <f t="shared" ref="T126:U126" si="30">SUM(T116:T125)</f>
        <v>0</v>
      </c>
      <c r="U126" s="179">
        <f t="shared" si="30"/>
        <v>0</v>
      </c>
      <c r="V126" s="179">
        <f t="shared" ref="V126:AB126" si="31">SUM(V116:V125)</f>
        <v>0</v>
      </c>
      <c r="W126" s="179">
        <f t="shared" si="31"/>
        <v>0</v>
      </c>
      <c r="X126" s="179">
        <f t="shared" si="31"/>
        <v>0</v>
      </c>
      <c r="Y126" s="179">
        <f t="shared" si="31"/>
        <v>0</v>
      </c>
      <c r="Z126" s="179">
        <f t="shared" si="31"/>
        <v>0</v>
      </c>
      <c r="AA126" s="179">
        <f t="shared" si="31"/>
        <v>0</v>
      </c>
      <c r="AB126" s="179">
        <f t="shared" si="31"/>
        <v>0</v>
      </c>
    </row>
    <row r="127" spans="1:29" ht="15" hidden="1" customHeight="1" x14ac:dyDescent="0.25">
      <c r="B127" s="136" t="s">
        <v>467</v>
      </c>
      <c r="C127" s="310"/>
      <c r="D127" s="310"/>
      <c r="E127" s="310"/>
      <c r="F127" s="118"/>
      <c r="G127" s="310"/>
      <c r="H127" s="176"/>
      <c r="I127" s="310"/>
      <c r="J127" s="310"/>
      <c r="K127" s="310"/>
      <c r="L127" s="310"/>
      <c r="M127" s="310"/>
      <c r="N127" s="310"/>
      <c r="O127" s="310"/>
      <c r="P127" s="567"/>
      <c r="Q127" s="310"/>
      <c r="R127" s="310"/>
      <c r="S127" s="176">
        <f t="shared" si="28"/>
        <v>0</v>
      </c>
      <c r="T127" s="206"/>
      <c r="U127" s="206"/>
      <c r="V127" s="206"/>
      <c r="W127" s="206"/>
      <c r="X127" s="206"/>
      <c r="Y127" s="310"/>
      <c r="Z127" s="310"/>
      <c r="AA127" s="310"/>
      <c r="AB127" s="310"/>
    </row>
    <row r="128" spans="1:29" ht="15" hidden="1" customHeight="1" x14ac:dyDescent="0.25">
      <c r="B128" s="136" t="s">
        <v>198</v>
      </c>
      <c r="C128" s="310"/>
      <c r="D128" s="310"/>
      <c r="E128" s="310"/>
      <c r="F128" s="118"/>
      <c r="G128" s="310"/>
      <c r="H128" s="561"/>
      <c r="I128" s="310"/>
      <c r="J128" s="310"/>
      <c r="K128" s="310"/>
      <c r="L128" s="310"/>
      <c r="M128" s="310"/>
      <c r="N128" s="310"/>
      <c r="O128" s="310"/>
      <c r="P128" s="567"/>
      <c r="Q128" s="310"/>
      <c r="R128" s="310"/>
      <c r="S128" s="177">
        <f t="shared" si="28"/>
        <v>0</v>
      </c>
      <c r="T128" s="206"/>
      <c r="U128" s="206"/>
      <c r="V128" s="206"/>
      <c r="W128" s="206"/>
      <c r="X128" s="206"/>
      <c r="Y128" s="310"/>
      <c r="Z128" s="310"/>
      <c r="AA128" s="310"/>
      <c r="AB128" s="310"/>
    </row>
    <row r="129" spans="2:29" ht="15" hidden="1" customHeight="1" x14ac:dyDescent="0.25">
      <c r="B129" s="136" t="s">
        <v>199</v>
      </c>
      <c r="C129" s="310"/>
      <c r="D129" s="310"/>
      <c r="E129" s="310"/>
      <c r="F129" s="118"/>
      <c r="G129" s="310"/>
      <c r="H129" s="561"/>
      <c r="I129" s="310"/>
      <c r="J129" s="310"/>
      <c r="K129" s="310"/>
      <c r="L129" s="310"/>
      <c r="M129" s="310"/>
      <c r="N129" s="310"/>
      <c r="O129" s="310"/>
      <c r="P129" s="567"/>
      <c r="Q129" s="310"/>
      <c r="R129" s="310"/>
      <c r="S129" s="177">
        <f t="shared" si="28"/>
        <v>0</v>
      </c>
      <c r="T129" s="206"/>
      <c r="U129" s="206"/>
      <c r="V129" s="206"/>
      <c r="W129" s="206"/>
      <c r="X129" s="206"/>
      <c r="Y129" s="310"/>
      <c r="Z129" s="310"/>
      <c r="AA129" s="310"/>
      <c r="AB129" s="310"/>
    </row>
    <row r="130" spans="2:29" ht="15" hidden="1" customHeight="1" x14ac:dyDescent="0.25">
      <c r="B130" s="136" t="s">
        <v>200</v>
      </c>
      <c r="C130" s="310"/>
      <c r="D130" s="310"/>
      <c r="E130" s="310"/>
      <c r="F130" s="118"/>
      <c r="G130" s="310"/>
      <c r="H130" s="561"/>
      <c r="I130" s="310"/>
      <c r="J130" s="310"/>
      <c r="K130" s="310"/>
      <c r="L130" s="310"/>
      <c r="M130" s="310"/>
      <c r="N130" s="310"/>
      <c r="O130" s="310"/>
      <c r="P130" s="567"/>
      <c r="Q130" s="310"/>
      <c r="R130" s="310"/>
      <c r="S130" s="177">
        <f t="shared" si="28"/>
        <v>0</v>
      </c>
      <c r="T130" s="206"/>
      <c r="U130" s="206"/>
      <c r="V130" s="206"/>
      <c r="W130" s="206"/>
      <c r="X130" s="206"/>
      <c r="Y130" s="310"/>
      <c r="Z130" s="310"/>
      <c r="AA130" s="310"/>
      <c r="AB130" s="310"/>
    </row>
    <row r="131" spans="2:29" ht="15" hidden="1" customHeight="1" x14ac:dyDescent="0.25">
      <c r="B131" s="136" t="s">
        <v>464</v>
      </c>
      <c r="C131" s="310"/>
      <c r="D131" s="310"/>
      <c r="E131" s="310"/>
      <c r="F131" s="118"/>
      <c r="G131" s="310"/>
      <c r="H131" s="561"/>
      <c r="I131" s="310"/>
      <c r="J131" s="310"/>
      <c r="K131" s="310"/>
      <c r="L131" s="310"/>
      <c r="M131" s="310"/>
      <c r="N131" s="310"/>
      <c r="O131" s="310"/>
      <c r="P131" s="567"/>
      <c r="Q131" s="310"/>
      <c r="R131" s="310"/>
      <c r="S131" s="177">
        <f>E131</f>
        <v>0</v>
      </c>
      <c r="T131" s="206"/>
      <c r="U131" s="206"/>
      <c r="V131" s="206"/>
      <c r="W131" s="206"/>
      <c r="X131" s="206"/>
      <c r="Y131" s="310"/>
      <c r="Z131" s="310"/>
      <c r="AA131" s="310"/>
      <c r="AB131" s="310"/>
    </row>
    <row r="132" spans="2:29" ht="15" hidden="1" customHeight="1" x14ac:dyDescent="0.25">
      <c r="B132" s="136" t="s">
        <v>468</v>
      </c>
      <c r="C132" s="310"/>
      <c r="D132" s="310"/>
      <c r="E132" s="310"/>
      <c r="F132" s="118"/>
      <c r="G132" s="310"/>
      <c r="H132" s="561"/>
      <c r="I132" s="310"/>
      <c r="J132" s="310"/>
      <c r="K132" s="310"/>
      <c r="L132" s="310"/>
      <c r="M132" s="310"/>
      <c r="N132" s="310"/>
      <c r="O132" s="310"/>
      <c r="P132" s="567"/>
      <c r="Q132" s="310"/>
      <c r="R132" s="310"/>
      <c r="S132" s="177">
        <f t="shared" ref="S132:S136" si="32">E132</f>
        <v>0</v>
      </c>
      <c r="T132" s="206"/>
      <c r="U132" s="206"/>
      <c r="V132" s="206"/>
      <c r="W132" s="206"/>
      <c r="X132" s="206"/>
      <c r="Y132" s="310"/>
      <c r="Z132" s="310"/>
      <c r="AA132" s="310"/>
      <c r="AB132" s="310"/>
    </row>
    <row r="133" spans="2:29" ht="15" hidden="1" customHeight="1" x14ac:dyDescent="0.25">
      <c r="B133" s="136" t="s">
        <v>449</v>
      </c>
      <c r="C133" s="310"/>
      <c r="D133" s="310"/>
      <c r="E133" s="310"/>
      <c r="F133" s="118"/>
      <c r="G133" s="310"/>
      <c r="H133" s="561"/>
      <c r="I133" s="310"/>
      <c r="J133" s="310"/>
      <c r="K133" s="310"/>
      <c r="L133" s="310"/>
      <c r="M133" s="310"/>
      <c r="N133" s="310"/>
      <c r="O133" s="310"/>
      <c r="P133" s="567"/>
      <c r="Q133" s="310"/>
      <c r="R133" s="310"/>
      <c r="S133" s="177">
        <f t="shared" si="32"/>
        <v>0</v>
      </c>
      <c r="T133" s="206"/>
      <c r="U133" s="206"/>
      <c r="V133" s="206"/>
      <c r="W133" s="206"/>
      <c r="X133" s="206"/>
      <c r="Y133" s="310"/>
      <c r="Z133" s="310"/>
      <c r="AA133" s="310"/>
      <c r="AB133" s="310"/>
    </row>
    <row r="134" spans="2:29" ht="15" hidden="1" customHeight="1" x14ac:dyDescent="0.25">
      <c r="B134" s="136" t="s">
        <v>450</v>
      </c>
      <c r="C134" s="310"/>
      <c r="D134" s="310"/>
      <c r="E134" s="310"/>
      <c r="F134" s="118"/>
      <c r="G134" s="310"/>
      <c r="H134" s="561"/>
      <c r="I134" s="310"/>
      <c r="J134" s="310"/>
      <c r="K134" s="310"/>
      <c r="L134" s="310"/>
      <c r="M134" s="310"/>
      <c r="N134" s="310"/>
      <c r="O134" s="310"/>
      <c r="P134" s="567"/>
      <c r="Q134" s="310"/>
      <c r="R134" s="310"/>
      <c r="S134" s="177">
        <f t="shared" si="32"/>
        <v>0</v>
      </c>
      <c r="T134" s="206"/>
      <c r="U134" s="206"/>
      <c r="V134" s="206"/>
      <c r="W134" s="206"/>
      <c r="X134" s="206"/>
      <c r="Y134" s="310"/>
      <c r="Z134" s="310"/>
      <c r="AA134" s="310"/>
      <c r="AB134" s="310"/>
    </row>
    <row r="135" spans="2:29" ht="15" hidden="1" customHeight="1" x14ac:dyDescent="0.25">
      <c r="B135" s="136" t="s">
        <v>451</v>
      </c>
      <c r="C135" s="310"/>
      <c r="D135" s="310"/>
      <c r="E135" s="310"/>
      <c r="F135" s="118"/>
      <c r="G135" s="310"/>
      <c r="H135" s="561"/>
      <c r="I135" s="310"/>
      <c r="J135" s="310"/>
      <c r="K135" s="310"/>
      <c r="L135" s="310"/>
      <c r="M135" s="310"/>
      <c r="N135" s="310"/>
      <c r="O135" s="310"/>
      <c r="P135" s="567"/>
      <c r="Q135" s="310"/>
      <c r="R135" s="310"/>
      <c r="S135" s="177">
        <f t="shared" si="32"/>
        <v>0</v>
      </c>
      <c r="T135" s="206"/>
      <c r="U135" s="206"/>
      <c r="V135" s="206"/>
      <c r="W135" s="206"/>
      <c r="X135" s="206"/>
      <c r="Y135" s="310"/>
      <c r="Z135" s="310"/>
      <c r="AA135" s="310"/>
      <c r="AB135" s="310"/>
    </row>
    <row r="136" spans="2:29" ht="15" hidden="1" customHeight="1" x14ac:dyDescent="0.25">
      <c r="B136" s="136" t="s">
        <v>452</v>
      </c>
      <c r="C136" s="310"/>
      <c r="D136" s="310"/>
      <c r="E136" s="310"/>
      <c r="F136" s="118"/>
      <c r="G136" s="310"/>
      <c r="H136" s="561"/>
      <c r="I136" s="310"/>
      <c r="J136" s="310"/>
      <c r="K136" s="310"/>
      <c r="L136" s="310"/>
      <c r="M136" s="310"/>
      <c r="N136" s="310"/>
      <c r="O136" s="310"/>
      <c r="P136" s="567"/>
      <c r="Q136" s="310"/>
      <c r="R136" s="310"/>
      <c r="S136" s="177">
        <f t="shared" si="32"/>
        <v>0</v>
      </c>
      <c r="T136" s="206"/>
      <c r="U136" s="206"/>
      <c r="V136" s="206"/>
      <c r="W136" s="206"/>
      <c r="X136" s="206"/>
      <c r="Y136" s="310"/>
      <c r="Z136" s="310"/>
      <c r="AA136" s="310"/>
      <c r="AB136" s="310"/>
    </row>
    <row r="137" spans="2:29" ht="15" hidden="1" customHeight="1" x14ac:dyDescent="0.25">
      <c r="B137" s="136" t="s">
        <v>469</v>
      </c>
      <c r="C137" s="310"/>
      <c r="D137" s="310"/>
      <c r="E137" s="310"/>
      <c r="F137" s="118"/>
      <c r="G137" s="310"/>
      <c r="H137" s="561"/>
      <c r="I137" s="310"/>
      <c r="J137" s="310"/>
      <c r="K137" s="310"/>
      <c r="L137" s="310"/>
      <c r="M137" s="310"/>
      <c r="N137" s="310"/>
      <c r="O137" s="310"/>
      <c r="P137" s="567"/>
      <c r="Q137" s="310"/>
      <c r="R137" s="310"/>
      <c r="S137" s="177">
        <f>E137</f>
        <v>0</v>
      </c>
      <c r="T137" s="206"/>
      <c r="U137" s="206"/>
      <c r="V137" s="206"/>
      <c r="W137" s="206"/>
      <c r="X137" s="206"/>
      <c r="Y137" s="310"/>
      <c r="Z137" s="310"/>
      <c r="AA137" s="310"/>
      <c r="AB137" s="310"/>
    </row>
    <row r="138" spans="2:29" ht="15" hidden="1" customHeight="1" x14ac:dyDescent="0.25">
      <c r="B138" s="136" t="s">
        <v>465</v>
      </c>
      <c r="C138" s="310"/>
      <c r="D138" s="310"/>
      <c r="E138" s="310"/>
      <c r="F138" s="118"/>
      <c r="G138" s="310"/>
      <c r="H138" s="561"/>
      <c r="I138" s="310"/>
      <c r="J138" s="310"/>
      <c r="K138" s="310"/>
      <c r="L138" s="310"/>
      <c r="M138" s="310"/>
      <c r="N138" s="310"/>
      <c r="O138" s="310"/>
      <c r="P138" s="567"/>
      <c r="Q138" s="310"/>
      <c r="R138" s="310"/>
      <c r="S138" s="177">
        <f t="shared" ref="S138:S139" si="33">E138</f>
        <v>0</v>
      </c>
      <c r="T138" s="206"/>
      <c r="U138" s="206"/>
      <c r="V138" s="206"/>
      <c r="W138" s="206"/>
      <c r="X138" s="206"/>
      <c r="Y138" s="310"/>
      <c r="Z138" s="310"/>
      <c r="AA138" s="310"/>
      <c r="AB138" s="310"/>
    </row>
    <row r="139" spans="2:29" ht="15" hidden="1" customHeight="1" x14ac:dyDescent="0.25">
      <c r="B139" s="136" t="s">
        <v>466</v>
      </c>
      <c r="C139" s="310"/>
      <c r="D139" s="310"/>
      <c r="E139" s="310"/>
      <c r="F139" s="118"/>
      <c r="G139" s="210"/>
      <c r="H139" s="178"/>
      <c r="I139" s="210"/>
      <c r="J139" s="210"/>
      <c r="K139" s="210"/>
      <c r="L139" s="210"/>
      <c r="M139" s="210"/>
      <c r="N139" s="210"/>
      <c r="O139" s="210"/>
      <c r="P139" s="567"/>
      <c r="Q139" s="310"/>
      <c r="R139" s="210"/>
      <c r="S139" s="178">
        <f t="shared" si="33"/>
        <v>0</v>
      </c>
      <c r="T139" s="206"/>
      <c r="U139" s="206"/>
      <c r="V139" s="206"/>
      <c r="W139" s="206"/>
      <c r="X139" s="206"/>
      <c r="Y139" s="310"/>
      <c r="Z139" s="310"/>
      <c r="AA139" s="310"/>
      <c r="AB139" s="310"/>
    </row>
    <row r="140" spans="2:29" s="313" customFormat="1" ht="15.75" hidden="1" customHeight="1" thickBot="1" x14ac:dyDescent="0.3">
      <c r="B140" s="262" t="str">
        <f>B115&amp;" Total"</f>
        <v>Covered Bonds Total</v>
      </c>
      <c r="C140" s="179"/>
      <c r="D140" s="179"/>
      <c r="E140" s="179"/>
      <c r="G140" s="179"/>
      <c r="H140" s="212"/>
      <c r="I140" s="179"/>
      <c r="J140" s="179"/>
      <c r="K140" s="179"/>
      <c r="L140" s="179"/>
      <c r="M140" s="179"/>
      <c r="N140" s="179"/>
      <c r="O140" s="179"/>
      <c r="P140" s="319"/>
      <c r="Q140" s="179"/>
      <c r="R140" s="179"/>
      <c r="S140" s="212">
        <f t="shared" ref="S140:AB140" si="34">SUM(S127:S139)</f>
        <v>0</v>
      </c>
      <c r="T140" s="179">
        <f t="shared" ref="T140:U140" si="35">SUM(T127:T139)</f>
        <v>0</v>
      </c>
      <c r="U140" s="179">
        <f t="shared" si="35"/>
        <v>0</v>
      </c>
      <c r="V140" s="179">
        <f t="shared" si="34"/>
        <v>0</v>
      </c>
      <c r="W140" s="179">
        <f t="shared" si="34"/>
        <v>0</v>
      </c>
      <c r="X140" s="179">
        <f t="shared" si="34"/>
        <v>0</v>
      </c>
      <c r="Y140" s="179">
        <f t="shared" si="34"/>
        <v>0</v>
      </c>
      <c r="Z140" s="179">
        <f t="shared" si="34"/>
        <v>0</v>
      </c>
      <c r="AA140" s="179">
        <f t="shared" ref="AA140" si="36">SUM(AA127:AA139)</f>
        <v>0</v>
      </c>
      <c r="AB140" s="179">
        <f t="shared" si="34"/>
        <v>0</v>
      </c>
    </row>
    <row r="141" spans="2:29" s="335" customFormat="1" ht="15" hidden="1" customHeight="1" x14ac:dyDescent="0.25">
      <c r="C141" s="567"/>
      <c r="D141" s="567"/>
      <c r="E141" s="567"/>
      <c r="F141" s="567"/>
      <c r="G141" s="567"/>
      <c r="H141" s="567"/>
      <c r="I141" s="567"/>
      <c r="J141" s="567"/>
      <c r="K141" s="567"/>
      <c r="L141" s="567"/>
      <c r="M141" s="567"/>
      <c r="N141" s="567"/>
      <c r="O141" s="567"/>
      <c r="P141" s="567"/>
      <c r="Q141" s="567"/>
      <c r="R141" s="567"/>
      <c r="AC141" s="159"/>
    </row>
    <row r="142" spans="2:29" customFormat="1" ht="15.75" hidden="1" customHeight="1" x14ac:dyDescent="0.25">
      <c r="C142" s="567"/>
      <c r="D142" s="567"/>
      <c r="E142" s="567"/>
      <c r="F142" s="567"/>
      <c r="G142" s="567"/>
      <c r="H142" s="567"/>
      <c r="I142" s="567"/>
      <c r="J142" s="567"/>
      <c r="K142" s="567"/>
      <c r="L142" s="567"/>
      <c r="M142" s="567"/>
      <c r="N142" s="567"/>
      <c r="O142" s="567"/>
      <c r="P142" s="567"/>
      <c r="Q142" s="567"/>
      <c r="R142" s="567"/>
    </row>
    <row r="143" spans="2:29" customFormat="1" ht="15" hidden="1" customHeight="1" x14ac:dyDescent="0.25">
      <c r="C143" s="413"/>
      <c r="D143" s="310"/>
      <c r="E143" s="310"/>
      <c r="F143" s="486"/>
      <c r="G143" s="578"/>
      <c r="H143" s="487"/>
      <c r="I143" s="310"/>
      <c r="J143" s="310"/>
      <c r="K143" s="310"/>
      <c r="L143" s="310"/>
      <c r="M143" s="310"/>
      <c r="N143" s="310"/>
      <c r="O143" s="310"/>
      <c r="P143" s="567"/>
      <c r="Q143" s="310"/>
      <c r="R143" s="579"/>
    </row>
    <row r="144" spans="2:29" customFormat="1" ht="15" hidden="1" customHeight="1" x14ac:dyDescent="0.25">
      <c r="C144" s="413"/>
      <c r="D144" s="310"/>
      <c r="E144" s="310"/>
      <c r="F144" s="488"/>
      <c r="G144" s="578"/>
      <c r="H144" s="485"/>
      <c r="I144" s="310"/>
      <c r="J144" s="310"/>
      <c r="K144" s="310"/>
      <c r="L144" s="310"/>
      <c r="M144" s="310"/>
      <c r="N144" s="310"/>
      <c r="O144" s="310"/>
      <c r="P144" s="567"/>
      <c r="Q144" s="310"/>
      <c r="R144" s="579"/>
    </row>
    <row r="145" spans="3:18" customFormat="1" ht="15" hidden="1" customHeight="1" x14ac:dyDescent="0.25">
      <c r="C145" s="413"/>
      <c r="D145" s="560"/>
      <c r="E145" s="560"/>
      <c r="F145" s="488"/>
      <c r="G145" s="578"/>
      <c r="H145" s="485"/>
      <c r="I145" s="310"/>
      <c r="J145" s="310"/>
      <c r="K145" s="310"/>
      <c r="L145" s="310"/>
      <c r="M145" s="310"/>
      <c r="N145" s="310"/>
      <c r="O145" s="310"/>
      <c r="P145" s="567"/>
      <c r="Q145" s="310"/>
      <c r="R145" s="579"/>
    </row>
    <row r="146" spans="3:18" customFormat="1" ht="15" hidden="1" customHeight="1" x14ac:dyDescent="0.25">
      <c r="C146" s="413"/>
      <c r="D146" s="310"/>
      <c r="E146" s="310"/>
      <c r="F146" s="488"/>
      <c r="G146" s="578"/>
      <c r="H146" s="485"/>
      <c r="I146" s="310"/>
      <c r="J146" s="310"/>
      <c r="K146" s="310"/>
      <c r="L146" s="310"/>
      <c r="M146" s="310"/>
      <c r="N146" s="310"/>
      <c r="O146" s="310"/>
      <c r="P146" s="567"/>
      <c r="Q146" s="310"/>
      <c r="R146" s="579"/>
    </row>
    <row r="147" spans="3:18" customFormat="1" ht="15" hidden="1" customHeight="1" x14ac:dyDescent="0.25">
      <c r="C147" s="413"/>
      <c r="D147" s="560"/>
      <c r="E147" s="560"/>
      <c r="F147" s="488"/>
      <c r="G147" s="578"/>
      <c r="H147" s="485"/>
      <c r="I147" s="310"/>
      <c r="J147" s="310"/>
      <c r="K147" s="310"/>
      <c r="L147" s="310"/>
      <c r="M147" s="310"/>
      <c r="N147" s="310"/>
      <c r="O147" s="310"/>
      <c r="P147" s="567"/>
      <c r="Q147" s="310"/>
      <c r="R147" s="579"/>
    </row>
    <row r="148" spans="3:18" customFormat="1" ht="15" hidden="1" customHeight="1" x14ac:dyDescent="0.25">
      <c r="C148" s="413"/>
      <c r="D148" s="560"/>
      <c r="E148" s="560"/>
      <c r="F148" s="488"/>
      <c r="G148" s="578"/>
      <c r="H148" s="485"/>
      <c r="I148" s="560"/>
      <c r="J148" s="560"/>
      <c r="K148" s="560"/>
      <c r="L148" s="560"/>
      <c r="M148" s="560"/>
      <c r="N148" s="560"/>
      <c r="O148" s="560"/>
      <c r="P148" s="567"/>
      <c r="Q148" s="560"/>
      <c r="R148" s="579"/>
    </row>
    <row r="149" spans="3:18" customFormat="1" ht="15" hidden="1" customHeight="1" x14ac:dyDescent="0.25">
      <c r="C149" s="413"/>
      <c r="D149" s="310"/>
      <c r="E149" s="310"/>
      <c r="F149" s="488"/>
      <c r="G149" s="578"/>
      <c r="H149" s="485"/>
      <c r="I149" s="310"/>
      <c r="J149" s="310"/>
      <c r="K149" s="310"/>
      <c r="L149" s="310"/>
      <c r="M149" s="310"/>
      <c r="N149" s="310"/>
      <c r="O149" s="310"/>
      <c r="P149" s="395"/>
      <c r="Q149" s="310"/>
      <c r="R149" s="579"/>
    </row>
    <row r="150" spans="3:18" customFormat="1" ht="15" hidden="1" customHeight="1" x14ac:dyDescent="0.25">
      <c r="C150" s="413"/>
      <c r="D150" s="310"/>
      <c r="E150" s="310"/>
      <c r="F150" s="488"/>
      <c r="G150" s="578"/>
      <c r="H150" s="485"/>
      <c r="I150" s="310"/>
      <c r="J150" s="310"/>
      <c r="K150" s="310"/>
      <c r="L150" s="310"/>
      <c r="M150" s="310"/>
      <c r="N150" s="310"/>
      <c r="O150" s="310"/>
      <c r="P150" s="395"/>
      <c r="Q150" s="310"/>
      <c r="R150" s="579"/>
    </row>
    <row r="151" spans="3:18" customFormat="1" ht="15" hidden="1" customHeight="1" x14ac:dyDescent="0.25">
      <c r="C151" s="413"/>
      <c r="D151" s="310"/>
      <c r="E151" s="310"/>
      <c r="F151" s="488"/>
      <c r="G151" s="578"/>
      <c r="H151" s="485"/>
      <c r="I151" s="310"/>
      <c r="J151" s="310"/>
      <c r="K151" s="310"/>
      <c r="L151" s="310"/>
      <c r="M151" s="310"/>
      <c r="N151" s="310"/>
      <c r="O151" s="310"/>
      <c r="P151" s="567"/>
      <c r="Q151" s="310"/>
      <c r="R151" s="579"/>
    </row>
    <row r="152" spans="3:18" customFormat="1" ht="15" hidden="1" customHeight="1" x14ac:dyDescent="0.25">
      <c r="C152" s="490"/>
      <c r="D152" s="490"/>
      <c r="E152" s="490"/>
      <c r="F152" s="491"/>
      <c r="G152" s="490"/>
      <c r="H152" s="492"/>
      <c r="I152" s="490"/>
      <c r="J152" s="490"/>
      <c r="K152" s="490"/>
      <c r="L152" s="490"/>
      <c r="M152" s="490"/>
      <c r="N152" s="490"/>
      <c r="O152" s="490"/>
      <c r="P152" s="505"/>
      <c r="Q152" s="490"/>
      <c r="R152" s="490"/>
    </row>
    <row r="153" spans="3:18" customFormat="1" ht="15" hidden="1" customHeight="1" x14ac:dyDescent="0.25">
      <c r="C153" s="310"/>
      <c r="D153" s="310"/>
      <c r="E153" s="310"/>
      <c r="F153" s="488"/>
      <c r="G153" s="310"/>
      <c r="H153" s="487"/>
      <c r="I153" s="310"/>
      <c r="J153" s="310"/>
      <c r="K153" s="310"/>
      <c r="L153" s="310"/>
      <c r="M153" s="310"/>
      <c r="N153" s="310"/>
      <c r="O153" s="310"/>
      <c r="P153" s="567"/>
      <c r="Q153" s="310"/>
      <c r="R153" s="310"/>
    </row>
    <row r="154" spans="3:18" customFormat="1" ht="15" hidden="1" customHeight="1" x14ac:dyDescent="0.25">
      <c r="C154" s="310"/>
      <c r="D154" s="310"/>
      <c r="E154" s="310"/>
      <c r="F154" s="488"/>
      <c r="G154" s="310"/>
      <c r="H154" s="485"/>
      <c r="I154" s="310"/>
      <c r="J154" s="310"/>
      <c r="K154" s="310"/>
      <c r="L154" s="310"/>
      <c r="M154" s="310"/>
      <c r="N154" s="310"/>
      <c r="O154" s="310"/>
      <c r="P154" s="567"/>
      <c r="Q154" s="310"/>
      <c r="R154" s="310"/>
    </row>
    <row r="155" spans="3:18" customFormat="1" ht="15" hidden="1" customHeight="1" x14ac:dyDescent="0.25">
      <c r="C155" s="310"/>
      <c r="D155" s="310"/>
      <c r="E155" s="310"/>
      <c r="F155" s="488"/>
      <c r="G155" s="310"/>
      <c r="H155" s="485"/>
      <c r="I155" s="310"/>
      <c r="J155" s="310"/>
      <c r="K155" s="310"/>
      <c r="L155" s="310"/>
      <c r="M155" s="310"/>
      <c r="N155" s="310"/>
      <c r="O155" s="310"/>
      <c r="P155" s="567"/>
      <c r="Q155" s="310"/>
      <c r="R155" s="310"/>
    </row>
    <row r="156" spans="3:18" customFormat="1" ht="15" hidden="1" customHeight="1" x14ac:dyDescent="0.25">
      <c r="C156" s="310"/>
      <c r="D156" s="310"/>
      <c r="E156" s="310"/>
      <c r="F156" s="488"/>
      <c r="G156" s="310"/>
      <c r="H156" s="485"/>
      <c r="I156" s="310"/>
      <c r="J156" s="310"/>
      <c r="K156" s="310"/>
      <c r="L156" s="310"/>
      <c r="M156" s="310"/>
      <c r="N156" s="310"/>
      <c r="O156" s="310"/>
      <c r="P156" s="567"/>
      <c r="Q156" s="310"/>
      <c r="R156" s="310"/>
    </row>
    <row r="157" spans="3:18" customFormat="1" ht="15" hidden="1" customHeight="1" x14ac:dyDescent="0.25">
      <c r="C157" s="310"/>
      <c r="D157" s="310"/>
      <c r="E157" s="310"/>
      <c r="F157" s="488"/>
      <c r="G157" s="310"/>
      <c r="H157" s="485"/>
      <c r="I157" s="310"/>
      <c r="J157" s="310"/>
      <c r="K157" s="310"/>
      <c r="L157" s="310"/>
      <c r="M157" s="310"/>
      <c r="N157" s="310"/>
      <c r="O157" s="310"/>
      <c r="P157" s="567"/>
      <c r="Q157" s="310"/>
      <c r="R157" s="310"/>
    </row>
    <row r="158" spans="3:18" customFormat="1" ht="15" hidden="1" customHeight="1" x14ac:dyDescent="0.25">
      <c r="C158" s="310"/>
      <c r="D158" s="310"/>
      <c r="E158" s="310"/>
      <c r="F158" s="488"/>
      <c r="G158" s="310"/>
      <c r="H158" s="485"/>
      <c r="I158" s="310"/>
      <c r="J158" s="310"/>
      <c r="K158" s="310"/>
      <c r="L158" s="310"/>
      <c r="M158" s="310"/>
      <c r="N158" s="310"/>
      <c r="O158" s="310"/>
      <c r="P158" s="567"/>
      <c r="Q158" s="310"/>
      <c r="R158" s="310"/>
    </row>
    <row r="159" spans="3:18" customFormat="1" ht="15" hidden="1" customHeight="1" x14ac:dyDescent="0.25">
      <c r="C159" s="310"/>
      <c r="D159" s="310"/>
      <c r="E159" s="310"/>
      <c r="F159" s="488"/>
      <c r="G159" s="310"/>
      <c r="H159" s="485"/>
      <c r="I159" s="310"/>
      <c r="J159" s="310"/>
      <c r="K159" s="310"/>
      <c r="L159" s="310"/>
      <c r="M159" s="310"/>
      <c r="N159" s="310"/>
      <c r="O159" s="310"/>
      <c r="P159" s="567"/>
      <c r="Q159" s="310"/>
      <c r="R159" s="310"/>
    </row>
    <row r="160" spans="3:18" customFormat="1" ht="15" hidden="1" customHeight="1" x14ac:dyDescent="0.25">
      <c r="C160" s="310"/>
      <c r="D160" s="310"/>
      <c r="E160" s="310"/>
      <c r="F160" s="488"/>
      <c r="G160" s="310"/>
      <c r="H160" s="485"/>
      <c r="I160" s="310"/>
      <c r="J160" s="310"/>
      <c r="K160" s="310"/>
      <c r="L160" s="310"/>
      <c r="M160" s="310"/>
      <c r="N160" s="310"/>
      <c r="O160" s="310"/>
      <c r="P160" s="567"/>
      <c r="Q160" s="310"/>
      <c r="R160" s="310"/>
    </row>
    <row r="161" spans="3:18" customFormat="1" ht="15" hidden="1" customHeight="1" x14ac:dyDescent="0.25">
      <c r="C161" s="310"/>
      <c r="D161" s="310"/>
      <c r="E161" s="310"/>
      <c r="F161" s="488"/>
      <c r="G161" s="310"/>
      <c r="H161" s="485"/>
      <c r="I161" s="310"/>
      <c r="J161" s="310"/>
      <c r="K161" s="310"/>
      <c r="L161" s="310"/>
      <c r="M161" s="310"/>
      <c r="N161" s="310"/>
      <c r="O161" s="310"/>
      <c r="P161" s="567"/>
      <c r="Q161" s="310"/>
      <c r="R161" s="310"/>
    </row>
    <row r="162" spans="3:18" customFormat="1" ht="15" hidden="1" customHeight="1" x14ac:dyDescent="0.25">
      <c r="C162" s="310"/>
      <c r="D162" s="310"/>
      <c r="E162" s="310"/>
      <c r="F162" s="488"/>
      <c r="G162" s="310"/>
      <c r="H162" s="485"/>
      <c r="I162" s="310"/>
      <c r="J162" s="310"/>
      <c r="K162" s="310"/>
      <c r="L162" s="310"/>
      <c r="M162" s="310"/>
      <c r="N162" s="310"/>
      <c r="O162" s="310"/>
      <c r="P162" s="567"/>
      <c r="Q162" s="310"/>
      <c r="R162" s="310"/>
    </row>
    <row r="163" spans="3:18" customFormat="1" ht="15" hidden="1" customHeight="1" x14ac:dyDescent="0.25">
      <c r="C163" s="310"/>
      <c r="D163" s="310"/>
      <c r="E163" s="310"/>
      <c r="F163" s="488"/>
      <c r="G163" s="310"/>
      <c r="H163" s="485"/>
      <c r="I163" s="310"/>
      <c r="J163" s="310"/>
      <c r="K163" s="310"/>
      <c r="L163" s="310"/>
      <c r="M163" s="310"/>
      <c r="N163" s="310"/>
      <c r="O163" s="310"/>
      <c r="P163" s="567"/>
      <c r="Q163" s="310"/>
      <c r="R163" s="310"/>
    </row>
    <row r="164" spans="3:18" customFormat="1" ht="15" hidden="1" customHeight="1" x14ac:dyDescent="0.25">
      <c r="C164" s="310"/>
      <c r="D164" s="310"/>
      <c r="E164" s="310"/>
      <c r="F164" s="488"/>
      <c r="G164" s="310"/>
      <c r="H164" s="485"/>
      <c r="I164" s="310"/>
      <c r="J164" s="310"/>
      <c r="K164" s="310"/>
      <c r="L164" s="310"/>
      <c r="M164" s="310"/>
      <c r="N164" s="310"/>
      <c r="O164" s="310"/>
      <c r="P164" s="567"/>
      <c r="Q164" s="310"/>
      <c r="R164" s="310"/>
    </row>
    <row r="165" spans="3:18" customFormat="1" ht="15" hidden="1" customHeight="1" x14ac:dyDescent="0.25">
      <c r="C165" s="310"/>
      <c r="D165" s="310"/>
      <c r="E165" s="310"/>
      <c r="F165" s="488"/>
      <c r="G165" s="210"/>
      <c r="H165" s="489"/>
      <c r="I165" s="210"/>
      <c r="J165" s="210"/>
      <c r="K165" s="210"/>
      <c r="L165" s="210"/>
      <c r="M165" s="210"/>
      <c r="N165" s="210"/>
      <c r="O165" s="210"/>
      <c r="P165" s="567"/>
      <c r="Q165" s="310"/>
      <c r="R165" s="210"/>
    </row>
    <row r="166" spans="3:18" customFormat="1" ht="15.75" hidden="1" customHeight="1" thickBot="1" x14ac:dyDescent="0.3">
      <c r="C166" s="490"/>
      <c r="D166" s="490"/>
      <c r="E166" s="490"/>
      <c r="F166" s="187"/>
      <c r="G166" s="490"/>
      <c r="H166" s="493"/>
      <c r="I166" s="490"/>
      <c r="J166" s="490"/>
      <c r="K166" s="490"/>
      <c r="L166" s="490"/>
      <c r="M166" s="490"/>
      <c r="N166" s="490"/>
      <c r="O166" s="490"/>
      <c r="P166" s="319"/>
      <c r="Q166" s="490"/>
      <c r="R166" s="490"/>
    </row>
    <row r="167" spans="3:18" customFormat="1" ht="15" hidden="1" customHeight="1" x14ac:dyDescent="0.25">
      <c r="C167" s="486"/>
      <c r="D167" s="486"/>
      <c r="E167" s="486"/>
      <c r="F167" s="486"/>
      <c r="G167" s="486"/>
      <c r="H167" s="486"/>
      <c r="I167" s="486"/>
      <c r="J167" s="486"/>
      <c r="K167" s="486"/>
      <c r="L167" s="486"/>
      <c r="M167" s="486"/>
      <c r="N167" s="486"/>
      <c r="O167" s="486"/>
      <c r="P167" s="567"/>
      <c r="Q167" s="486"/>
      <c r="R167" s="486"/>
    </row>
    <row r="168" spans="3:18" customFormat="1" ht="15.75" hidden="1" customHeight="1" x14ac:dyDescent="0.25">
      <c r="C168" s="486"/>
      <c r="D168" s="486"/>
      <c r="E168" s="486"/>
      <c r="F168" s="486"/>
      <c r="G168" s="486"/>
      <c r="H168" s="486"/>
      <c r="I168" s="486"/>
      <c r="J168" s="486"/>
      <c r="K168" s="486"/>
      <c r="L168" s="486"/>
      <c r="M168" s="486"/>
      <c r="N168" s="486"/>
      <c r="O168" s="486"/>
      <c r="P168" s="567"/>
      <c r="Q168" s="486"/>
      <c r="R168" s="486"/>
    </row>
    <row r="169" spans="3:18" customFormat="1" ht="15" hidden="1" customHeight="1" x14ac:dyDescent="0.25">
      <c r="C169" s="413"/>
      <c r="D169" s="310"/>
      <c r="E169" s="310"/>
      <c r="F169" s="486"/>
      <c r="G169" s="578"/>
      <c r="H169" s="487"/>
      <c r="I169" s="310"/>
      <c r="J169" s="310"/>
      <c r="K169" s="310"/>
      <c r="L169" s="310"/>
      <c r="M169" s="310"/>
      <c r="N169" s="310"/>
      <c r="O169" s="310"/>
      <c r="P169" s="567"/>
      <c r="Q169" s="310"/>
      <c r="R169" s="579"/>
    </row>
    <row r="170" spans="3:18" customFormat="1" ht="15" hidden="1" customHeight="1" x14ac:dyDescent="0.25">
      <c r="C170" s="413"/>
      <c r="D170" s="310"/>
      <c r="E170" s="310"/>
      <c r="F170" s="488"/>
      <c r="G170" s="578"/>
      <c r="H170" s="485"/>
      <c r="I170" s="310"/>
      <c r="J170" s="310"/>
      <c r="K170" s="310"/>
      <c r="L170" s="310"/>
      <c r="M170" s="310"/>
      <c r="N170" s="310"/>
      <c r="O170" s="310"/>
      <c r="P170" s="567"/>
      <c r="Q170" s="310"/>
      <c r="R170" s="579"/>
    </row>
    <row r="171" spans="3:18" customFormat="1" ht="15" hidden="1" customHeight="1" x14ac:dyDescent="0.25">
      <c r="C171" s="413"/>
      <c r="D171" s="560"/>
      <c r="E171" s="560"/>
      <c r="F171" s="488"/>
      <c r="G171" s="578"/>
      <c r="H171" s="485"/>
      <c r="I171" s="310"/>
      <c r="J171" s="310"/>
      <c r="K171" s="310"/>
      <c r="L171" s="310"/>
      <c r="M171" s="310"/>
      <c r="N171" s="310"/>
      <c r="O171" s="310"/>
      <c r="P171" s="567"/>
      <c r="Q171" s="310"/>
      <c r="R171" s="579"/>
    </row>
    <row r="172" spans="3:18" customFormat="1" ht="15" hidden="1" customHeight="1" x14ac:dyDescent="0.25">
      <c r="C172" s="413"/>
      <c r="D172" s="310"/>
      <c r="E172" s="310"/>
      <c r="F172" s="488"/>
      <c r="G172" s="578"/>
      <c r="H172" s="485"/>
      <c r="I172" s="310"/>
      <c r="J172" s="310"/>
      <c r="K172" s="310"/>
      <c r="L172" s="310"/>
      <c r="M172" s="310"/>
      <c r="N172" s="310"/>
      <c r="O172" s="310"/>
      <c r="P172" s="567"/>
      <c r="Q172" s="310"/>
      <c r="R172" s="579"/>
    </row>
    <row r="173" spans="3:18" customFormat="1" ht="15" hidden="1" customHeight="1" x14ac:dyDescent="0.25">
      <c r="C173" s="413"/>
      <c r="D173" s="560"/>
      <c r="E173" s="560"/>
      <c r="F173" s="488"/>
      <c r="G173" s="578"/>
      <c r="H173" s="485"/>
      <c r="I173" s="310"/>
      <c r="J173" s="310"/>
      <c r="K173" s="310"/>
      <c r="L173" s="310"/>
      <c r="M173" s="310"/>
      <c r="N173" s="310"/>
      <c r="O173" s="310"/>
      <c r="P173" s="567"/>
      <c r="Q173" s="310"/>
      <c r="R173" s="579"/>
    </row>
    <row r="174" spans="3:18" customFormat="1" ht="15" hidden="1" customHeight="1" x14ac:dyDescent="0.25">
      <c r="C174" s="413"/>
      <c r="D174" s="560"/>
      <c r="E174" s="560"/>
      <c r="F174" s="488"/>
      <c r="G174" s="578"/>
      <c r="H174" s="485"/>
      <c r="I174" s="560"/>
      <c r="J174" s="560"/>
      <c r="K174" s="560"/>
      <c r="L174" s="560"/>
      <c r="M174" s="560"/>
      <c r="N174" s="560"/>
      <c r="O174" s="560"/>
      <c r="P174" s="567"/>
      <c r="Q174" s="560"/>
      <c r="R174" s="579"/>
    </row>
    <row r="175" spans="3:18" customFormat="1" ht="15" hidden="1" customHeight="1" x14ac:dyDescent="0.25">
      <c r="C175" s="413"/>
      <c r="D175" s="310"/>
      <c r="E175" s="310"/>
      <c r="F175" s="488"/>
      <c r="G175" s="578"/>
      <c r="H175" s="485"/>
      <c r="I175" s="310"/>
      <c r="J175" s="310"/>
      <c r="K175" s="310"/>
      <c r="L175" s="310"/>
      <c r="M175" s="310"/>
      <c r="N175" s="310"/>
      <c r="O175" s="310"/>
      <c r="P175" s="395"/>
      <c r="Q175" s="310"/>
      <c r="R175" s="579"/>
    </row>
    <row r="176" spans="3:18" customFormat="1" ht="15" hidden="1" customHeight="1" x14ac:dyDescent="0.25">
      <c r="C176" s="413"/>
      <c r="D176" s="310"/>
      <c r="E176" s="310"/>
      <c r="F176" s="488"/>
      <c r="G176" s="578"/>
      <c r="H176" s="485"/>
      <c r="I176" s="310"/>
      <c r="J176" s="310"/>
      <c r="K176" s="310"/>
      <c r="L176" s="310"/>
      <c r="M176" s="310"/>
      <c r="N176" s="310"/>
      <c r="O176" s="310"/>
      <c r="P176" s="395"/>
      <c r="Q176" s="310"/>
      <c r="R176" s="579"/>
    </row>
    <row r="177" spans="3:18" customFormat="1" ht="15" hidden="1" customHeight="1" x14ac:dyDescent="0.25">
      <c r="C177" s="413"/>
      <c r="D177" s="310"/>
      <c r="E177" s="310"/>
      <c r="F177" s="488"/>
      <c r="G177" s="578"/>
      <c r="H177" s="485"/>
      <c r="I177" s="310"/>
      <c r="J177" s="310"/>
      <c r="K177" s="310"/>
      <c r="L177" s="310"/>
      <c r="M177" s="310"/>
      <c r="N177" s="310"/>
      <c r="O177" s="310"/>
      <c r="P177" s="567"/>
      <c r="Q177" s="310"/>
      <c r="R177" s="579"/>
    </row>
    <row r="178" spans="3:18" customFormat="1" ht="15" hidden="1" customHeight="1" x14ac:dyDescent="0.25">
      <c r="C178" s="490"/>
      <c r="D178" s="490"/>
      <c r="E178" s="490"/>
      <c r="F178" s="491"/>
      <c r="G178" s="490"/>
      <c r="H178" s="492"/>
      <c r="I178" s="490"/>
      <c r="J178" s="490"/>
      <c r="K178" s="490"/>
      <c r="L178" s="490"/>
      <c r="M178" s="490"/>
      <c r="N178" s="490"/>
      <c r="O178" s="490"/>
      <c r="P178" s="505"/>
      <c r="Q178" s="490"/>
      <c r="R178" s="490"/>
    </row>
    <row r="179" spans="3:18" customFormat="1" ht="15" hidden="1" customHeight="1" x14ac:dyDescent="0.25">
      <c r="C179" s="310"/>
      <c r="D179" s="310"/>
      <c r="E179" s="310"/>
      <c r="F179" s="488"/>
      <c r="G179" s="310"/>
      <c r="H179" s="487"/>
      <c r="I179" s="310"/>
      <c r="J179" s="310"/>
      <c r="K179" s="310"/>
      <c r="L179" s="310"/>
      <c r="M179" s="310"/>
      <c r="N179" s="310"/>
      <c r="O179" s="310"/>
      <c r="P179" s="567"/>
      <c r="Q179" s="310"/>
      <c r="R179" s="310"/>
    </row>
    <row r="180" spans="3:18" customFormat="1" ht="15" hidden="1" customHeight="1" x14ac:dyDescent="0.25">
      <c r="C180" s="310"/>
      <c r="D180" s="310"/>
      <c r="E180" s="310"/>
      <c r="F180" s="488"/>
      <c r="G180" s="310"/>
      <c r="H180" s="485"/>
      <c r="I180" s="310"/>
      <c r="J180" s="310"/>
      <c r="K180" s="310"/>
      <c r="L180" s="310"/>
      <c r="M180" s="310"/>
      <c r="N180" s="310"/>
      <c r="O180" s="310"/>
      <c r="P180" s="567"/>
      <c r="Q180" s="310"/>
      <c r="R180" s="310"/>
    </row>
    <row r="181" spans="3:18" customFormat="1" ht="15" hidden="1" customHeight="1" x14ac:dyDescent="0.25">
      <c r="C181" s="310"/>
      <c r="D181" s="310"/>
      <c r="E181" s="310"/>
      <c r="F181" s="488"/>
      <c r="G181" s="310"/>
      <c r="H181" s="485"/>
      <c r="I181" s="310"/>
      <c r="J181" s="310"/>
      <c r="K181" s="310"/>
      <c r="L181" s="310"/>
      <c r="M181" s="310"/>
      <c r="N181" s="310"/>
      <c r="O181" s="310"/>
      <c r="P181" s="567"/>
      <c r="Q181" s="310"/>
      <c r="R181" s="310"/>
    </row>
    <row r="182" spans="3:18" customFormat="1" ht="15" hidden="1" customHeight="1" x14ac:dyDescent="0.25">
      <c r="C182" s="310"/>
      <c r="D182" s="310"/>
      <c r="E182" s="310"/>
      <c r="F182" s="488"/>
      <c r="G182" s="310"/>
      <c r="H182" s="485"/>
      <c r="I182" s="310"/>
      <c r="J182" s="310"/>
      <c r="K182" s="310"/>
      <c r="L182" s="310"/>
      <c r="M182" s="310"/>
      <c r="N182" s="310"/>
      <c r="O182" s="310"/>
      <c r="P182" s="567"/>
      <c r="Q182" s="310"/>
      <c r="R182" s="310"/>
    </row>
    <row r="183" spans="3:18" customFormat="1" ht="15" hidden="1" customHeight="1" x14ac:dyDescent="0.25">
      <c r="C183" s="310"/>
      <c r="D183" s="310"/>
      <c r="E183" s="310"/>
      <c r="F183" s="488"/>
      <c r="G183" s="310"/>
      <c r="H183" s="485"/>
      <c r="I183" s="310"/>
      <c r="J183" s="310"/>
      <c r="K183" s="310"/>
      <c r="L183" s="310"/>
      <c r="M183" s="310"/>
      <c r="N183" s="310"/>
      <c r="O183" s="310"/>
      <c r="P183" s="567"/>
      <c r="Q183" s="310"/>
      <c r="R183" s="310"/>
    </row>
    <row r="184" spans="3:18" customFormat="1" ht="15" hidden="1" customHeight="1" x14ac:dyDescent="0.25">
      <c r="C184" s="310"/>
      <c r="D184" s="310"/>
      <c r="E184" s="310"/>
      <c r="F184" s="488"/>
      <c r="G184" s="310"/>
      <c r="H184" s="485"/>
      <c r="I184" s="310"/>
      <c r="J184" s="310"/>
      <c r="K184" s="310"/>
      <c r="L184" s="310"/>
      <c r="M184" s="310"/>
      <c r="N184" s="310"/>
      <c r="O184" s="310"/>
      <c r="P184" s="567"/>
      <c r="Q184" s="310"/>
      <c r="R184" s="310"/>
    </row>
    <row r="185" spans="3:18" customFormat="1" ht="15" hidden="1" customHeight="1" x14ac:dyDescent="0.25">
      <c r="C185" s="310"/>
      <c r="D185" s="310"/>
      <c r="E185" s="310"/>
      <c r="F185" s="488"/>
      <c r="G185" s="310"/>
      <c r="H185" s="485"/>
      <c r="I185" s="310"/>
      <c r="J185" s="310"/>
      <c r="K185" s="310"/>
      <c r="L185" s="310"/>
      <c r="M185" s="310"/>
      <c r="N185" s="310"/>
      <c r="O185" s="310"/>
      <c r="P185" s="567"/>
      <c r="Q185" s="310"/>
      <c r="R185" s="310"/>
    </row>
    <row r="186" spans="3:18" customFormat="1" ht="15" hidden="1" customHeight="1" x14ac:dyDescent="0.25">
      <c r="C186" s="310"/>
      <c r="D186" s="310"/>
      <c r="E186" s="310"/>
      <c r="F186" s="488"/>
      <c r="G186" s="310"/>
      <c r="H186" s="485"/>
      <c r="I186" s="310"/>
      <c r="J186" s="310"/>
      <c r="K186" s="310"/>
      <c r="L186" s="310"/>
      <c r="M186" s="310"/>
      <c r="N186" s="310"/>
      <c r="O186" s="310"/>
      <c r="P186" s="567"/>
      <c r="Q186" s="310"/>
      <c r="R186" s="310"/>
    </row>
    <row r="187" spans="3:18" customFormat="1" ht="15" hidden="1" customHeight="1" x14ac:dyDescent="0.25">
      <c r="C187" s="310"/>
      <c r="D187" s="310"/>
      <c r="E187" s="310"/>
      <c r="F187" s="488"/>
      <c r="G187" s="310"/>
      <c r="H187" s="485"/>
      <c r="I187" s="310"/>
      <c r="J187" s="310"/>
      <c r="K187" s="310"/>
      <c r="L187" s="310"/>
      <c r="M187" s="310"/>
      <c r="N187" s="310"/>
      <c r="O187" s="310"/>
      <c r="P187" s="567"/>
      <c r="Q187" s="310"/>
      <c r="R187" s="310"/>
    </row>
    <row r="188" spans="3:18" customFormat="1" ht="15" hidden="1" customHeight="1" x14ac:dyDescent="0.25">
      <c r="C188" s="310"/>
      <c r="D188" s="310"/>
      <c r="E188" s="310"/>
      <c r="F188" s="488"/>
      <c r="G188" s="310"/>
      <c r="H188" s="485"/>
      <c r="I188" s="310"/>
      <c r="J188" s="310"/>
      <c r="K188" s="310"/>
      <c r="L188" s="310"/>
      <c r="M188" s="310"/>
      <c r="N188" s="310"/>
      <c r="O188" s="310"/>
      <c r="P188" s="567"/>
      <c r="Q188" s="310"/>
      <c r="R188" s="310"/>
    </row>
    <row r="189" spans="3:18" customFormat="1" ht="15" hidden="1" customHeight="1" x14ac:dyDescent="0.25">
      <c r="C189" s="310"/>
      <c r="D189" s="310"/>
      <c r="E189" s="310"/>
      <c r="F189" s="488"/>
      <c r="G189" s="310"/>
      <c r="H189" s="485"/>
      <c r="I189" s="310"/>
      <c r="J189" s="310"/>
      <c r="K189" s="310"/>
      <c r="L189" s="310"/>
      <c r="M189" s="310"/>
      <c r="N189" s="310"/>
      <c r="O189" s="310"/>
      <c r="P189" s="567"/>
      <c r="Q189" s="310"/>
      <c r="R189" s="310"/>
    </row>
    <row r="190" spans="3:18" customFormat="1" ht="15" hidden="1" customHeight="1" x14ac:dyDescent="0.25">
      <c r="C190" s="310"/>
      <c r="D190" s="310"/>
      <c r="E190" s="310"/>
      <c r="F190" s="488"/>
      <c r="G190" s="310"/>
      <c r="H190" s="485"/>
      <c r="I190" s="310"/>
      <c r="J190" s="310"/>
      <c r="K190" s="310"/>
      <c r="L190" s="310"/>
      <c r="M190" s="310"/>
      <c r="N190" s="310"/>
      <c r="O190" s="310"/>
      <c r="P190" s="567"/>
      <c r="Q190" s="310"/>
      <c r="R190" s="310"/>
    </row>
    <row r="191" spans="3:18" customFormat="1" ht="15" hidden="1" customHeight="1" x14ac:dyDescent="0.25">
      <c r="C191" s="310"/>
      <c r="D191" s="310"/>
      <c r="E191" s="310"/>
      <c r="F191" s="488"/>
      <c r="G191" s="210"/>
      <c r="H191" s="489"/>
      <c r="I191" s="210"/>
      <c r="J191" s="210"/>
      <c r="K191" s="210"/>
      <c r="L191" s="210"/>
      <c r="M191" s="210"/>
      <c r="N191" s="210"/>
      <c r="O191" s="210"/>
      <c r="P191" s="567"/>
      <c r="Q191" s="310"/>
      <c r="R191" s="210"/>
    </row>
    <row r="192" spans="3:18" customFormat="1" ht="15.75" hidden="1" customHeight="1" thickBot="1" x14ac:dyDescent="0.3">
      <c r="C192" s="490"/>
      <c r="D192" s="490"/>
      <c r="E192" s="490"/>
      <c r="F192" s="187"/>
      <c r="G192" s="490"/>
      <c r="H192" s="493"/>
      <c r="I192" s="490"/>
      <c r="J192" s="490"/>
      <c r="K192" s="490"/>
      <c r="L192" s="490"/>
      <c r="M192" s="490"/>
      <c r="N192" s="490"/>
      <c r="O192" s="490"/>
      <c r="P192" s="319"/>
      <c r="Q192" s="490"/>
      <c r="R192" s="490"/>
    </row>
    <row r="193" spans="2:28" customFormat="1" ht="15" hidden="1" customHeight="1" x14ac:dyDescent="0.25">
      <c r="C193" s="486"/>
      <c r="D193" s="486"/>
      <c r="E193" s="486"/>
      <c r="F193" s="486"/>
      <c r="G193" s="486"/>
      <c r="H193" s="486"/>
      <c r="I193" s="486"/>
      <c r="J193" s="486"/>
      <c r="K193" s="486"/>
      <c r="L193" s="486"/>
      <c r="M193" s="486"/>
      <c r="N193" s="486"/>
      <c r="O193" s="486"/>
      <c r="P193" s="567"/>
      <c r="Q193" s="486"/>
      <c r="R193" s="486"/>
    </row>
    <row r="194" spans="2:28" customFormat="1" ht="15.75" hidden="1" customHeight="1" x14ac:dyDescent="0.25">
      <c r="C194" s="486"/>
      <c r="D194" s="486"/>
      <c r="E194" s="486"/>
      <c r="F194" s="486"/>
      <c r="G194" s="486"/>
      <c r="H194" s="486"/>
      <c r="I194" s="486"/>
      <c r="J194" s="486"/>
      <c r="K194" s="486"/>
      <c r="L194" s="486"/>
      <c r="M194" s="486"/>
      <c r="N194" s="486"/>
      <c r="O194" s="486"/>
      <c r="P194" s="567"/>
      <c r="Q194" s="486"/>
      <c r="R194" s="486"/>
    </row>
    <row r="195" spans="2:28" customFormat="1" ht="15" hidden="1" customHeight="1" x14ac:dyDescent="0.25">
      <c r="C195" s="413"/>
      <c r="D195" s="310"/>
      <c r="E195" s="310"/>
      <c r="F195" s="486"/>
      <c r="G195" s="578"/>
      <c r="H195" s="487"/>
      <c r="I195" s="310"/>
      <c r="J195" s="310"/>
      <c r="K195" s="310"/>
      <c r="L195" s="310"/>
      <c r="M195" s="310"/>
      <c r="N195" s="310"/>
      <c r="O195" s="310"/>
      <c r="P195" s="567"/>
      <c r="Q195" s="310"/>
      <c r="R195" s="579"/>
    </row>
    <row r="196" spans="2:28" customFormat="1" ht="15" hidden="1" customHeight="1" x14ac:dyDescent="0.25">
      <c r="C196" s="413"/>
      <c r="D196" s="310"/>
      <c r="E196" s="310"/>
      <c r="F196" s="488"/>
      <c r="G196" s="578"/>
      <c r="H196" s="485"/>
      <c r="I196" s="310"/>
      <c r="J196" s="310"/>
      <c r="K196" s="310"/>
      <c r="L196" s="310"/>
      <c r="M196" s="310"/>
      <c r="N196" s="310"/>
      <c r="O196" s="310"/>
      <c r="P196" s="567"/>
      <c r="Q196" s="310"/>
      <c r="R196" s="579"/>
    </row>
    <row r="197" spans="2:28" customFormat="1" ht="15" hidden="1" customHeight="1" x14ac:dyDescent="0.25">
      <c r="C197" s="413"/>
      <c r="D197" s="560"/>
      <c r="E197" s="560"/>
      <c r="F197" s="488"/>
      <c r="G197" s="578"/>
      <c r="H197" s="485"/>
      <c r="I197" s="310"/>
      <c r="J197" s="310"/>
      <c r="K197" s="310"/>
      <c r="L197" s="310"/>
      <c r="M197" s="310"/>
      <c r="N197" s="310"/>
      <c r="O197" s="310"/>
      <c r="P197" s="567"/>
      <c r="Q197" s="310"/>
      <c r="R197" s="579"/>
    </row>
    <row r="198" spans="2:28" customFormat="1" ht="15" hidden="1" customHeight="1" x14ac:dyDescent="0.25">
      <c r="C198" s="413"/>
      <c r="D198" s="310"/>
      <c r="E198" s="310"/>
      <c r="F198" s="488"/>
      <c r="G198" s="578"/>
      <c r="H198" s="485"/>
      <c r="I198" s="310"/>
      <c r="J198" s="310"/>
      <c r="K198" s="310"/>
      <c r="L198" s="310"/>
      <c r="M198" s="310"/>
      <c r="N198" s="310"/>
      <c r="O198" s="310"/>
      <c r="P198" s="567"/>
      <c r="Q198" s="310"/>
      <c r="R198" s="579"/>
    </row>
    <row r="199" spans="2:28" customFormat="1" ht="15" hidden="1" customHeight="1" x14ac:dyDescent="0.25">
      <c r="C199" s="413"/>
      <c r="D199" s="560"/>
      <c r="E199" s="560"/>
      <c r="F199" s="488"/>
      <c r="G199" s="578"/>
      <c r="H199" s="485"/>
      <c r="I199" s="310"/>
      <c r="J199" s="310"/>
      <c r="K199" s="310"/>
      <c r="L199" s="310"/>
      <c r="M199" s="310"/>
      <c r="N199" s="310"/>
      <c r="O199" s="310"/>
      <c r="P199" s="567"/>
      <c r="Q199" s="310"/>
      <c r="R199" s="579"/>
    </row>
    <row r="200" spans="2:28" customFormat="1" ht="15" hidden="1" customHeight="1" x14ac:dyDescent="0.25">
      <c r="C200" s="413"/>
      <c r="D200" s="560"/>
      <c r="E200" s="560"/>
      <c r="F200" s="488"/>
      <c r="G200" s="578"/>
      <c r="H200" s="485"/>
      <c r="I200" s="560"/>
      <c r="J200" s="560"/>
      <c r="K200" s="560"/>
      <c r="L200" s="560"/>
      <c r="M200" s="560"/>
      <c r="N200" s="560"/>
      <c r="O200" s="560"/>
      <c r="P200" s="567"/>
      <c r="Q200" s="560"/>
      <c r="R200" s="579"/>
    </row>
    <row r="201" spans="2:28" customFormat="1" ht="15" hidden="1" customHeight="1" x14ac:dyDescent="0.25">
      <c r="C201" s="413"/>
      <c r="D201" s="310"/>
      <c r="E201" s="310"/>
      <c r="F201" s="488"/>
      <c r="G201" s="578"/>
      <c r="H201" s="485"/>
      <c r="I201" s="310"/>
      <c r="J201" s="310"/>
      <c r="K201" s="310"/>
      <c r="L201" s="310"/>
      <c r="M201" s="310"/>
      <c r="N201" s="310"/>
      <c r="O201" s="310"/>
      <c r="P201" s="395"/>
      <c r="Q201" s="310"/>
      <c r="R201" s="579"/>
    </row>
    <row r="202" spans="2:28" customFormat="1" ht="15" hidden="1" customHeight="1" x14ac:dyDescent="0.25">
      <c r="C202" s="413"/>
      <c r="D202" s="310"/>
      <c r="E202" s="310"/>
      <c r="F202" s="488"/>
      <c r="G202" s="578"/>
      <c r="H202" s="485"/>
      <c r="I202" s="310"/>
      <c r="J202" s="310"/>
      <c r="K202" s="310"/>
      <c r="L202" s="310"/>
      <c r="M202" s="310"/>
      <c r="N202" s="310"/>
      <c r="O202" s="310"/>
      <c r="P202" s="395"/>
      <c r="Q202" s="310"/>
      <c r="R202" s="579"/>
    </row>
    <row r="203" spans="2:28" customFormat="1" ht="15" hidden="1" customHeight="1" x14ac:dyDescent="0.25">
      <c r="C203" s="413"/>
      <c r="D203" s="310"/>
      <c r="E203" s="310"/>
      <c r="F203" s="488"/>
      <c r="G203" s="578"/>
      <c r="H203" s="485"/>
      <c r="I203" s="310"/>
      <c r="J203" s="310"/>
      <c r="K203" s="310"/>
      <c r="L203" s="310"/>
      <c r="M203" s="310"/>
      <c r="N203" s="310"/>
      <c r="O203" s="310"/>
      <c r="P203" s="567"/>
      <c r="Q203" s="310"/>
      <c r="R203" s="579"/>
    </row>
    <row r="204" spans="2:28" s="313" customFormat="1" ht="15" hidden="1" customHeight="1" x14ac:dyDescent="0.25">
      <c r="B204" s="260" t="str">
        <f>B194&amp;" Total"</f>
        <v xml:space="preserve"> Total</v>
      </c>
      <c r="C204" s="490"/>
      <c r="D204" s="490"/>
      <c r="E204" s="490"/>
      <c r="F204" s="491"/>
      <c r="G204" s="490"/>
      <c r="H204" s="492"/>
      <c r="I204" s="490"/>
      <c r="J204" s="490"/>
      <c r="K204" s="490"/>
      <c r="L204" s="490"/>
      <c r="M204" s="490"/>
      <c r="N204" s="490"/>
      <c r="O204" s="490"/>
      <c r="P204" s="505"/>
      <c r="Q204" s="490"/>
      <c r="R204" s="490"/>
      <c r="S204" s="211">
        <f t="shared" ref="S204:S217" si="37">E204</f>
        <v>0</v>
      </c>
      <c r="T204" s="179">
        <f t="shared" ref="T204:U204" si="38">SUM(T195:T203)</f>
        <v>0</v>
      </c>
      <c r="U204" s="179">
        <f t="shared" si="38"/>
        <v>0</v>
      </c>
      <c r="V204" s="179">
        <f t="shared" ref="V204:AB204" si="39">SUM(V195:V203)</f>
        <v>0</v>
      </c>
      <c r="W204" s="179">
        <f t="shared" si="39"/>
        <v>0</v>
      </c>
      <c r="X204" s="179">
        <f t="shared" si="39"/>
        <v>0</v>
      </c>
      <c r="Y204" s="179">
        <f t="shared" si="39"/>
        <v>0</v>
      </c>
      <c r="Z204" s="179">
        <f t="shared" si="39"/>
        <v>0</v>
      </c>
      <c r="AA204" s="179">
        <f t="shared" si="39"/>
        <v>0</v>
      </c>
      <c r="AB204" s="179">
        <f t="shared" si="39"/>
        <v>0</v>
      </c>
    </row>
    <row r="205" spans="2:28" ht="15" hidden="1" customHeight="1" x14ac:dyDescent="0.25">
      <c r="B205" s="136" t="s">
        <v>467</v>
      </c>
      <c r="C205" s="310"/>
      <c r="D205" s="310"/>
      <c r="E205" s="310"/>
      <c r="F205" s="488"/>
      <c r="G205" s="310"/>
      <c r="H205" s="487"/>
      <c r="I205" s="310"/>
      <c r="J205" s="310"/>
      <c r="K205" s="310"/>
      <c r="L205" s="310"/>
      <c r="M205" s="310"/>
      <c r="N205" s="310"/>
      <c r="O205" s="310"/>
      <c r="P205" s="567"/>
      <c r="Q205" s="310"/>
      <c r="R205" s="310"/>
      <c r="S205" s="176">
        <f t="shared" si="37"/>
        <v>0</v>
      </c>
      <c r="T205" s="206"/>
      <c r="U205" s="206"/>
      <c r="V205" s="206"/>
      <c r="W205" s="206"/>
      <c r="X205" s="206"/>
      <c r="Y205" s="310"/>
      <c r="Z205" s="310"/>
      <c r="AA205" s="310"/>
      <c r="AB205" s="310"/>
    </row>
    <row r="206" spans="2:28" ht="15" hidden="1" customHeight="1" x14ac:dyDescent="0.25">
      <c r="B206" s="136" t="s">
        <v>198</v>
      </c>
      <c r="C206" s="310"/>
      <c r="D206" s="310"/>
      <c r="E206" s="310"/>
      <c r="F206" s="488"/>
      <c r="G206" s="310"/>
      <c r="H206" s="485"/>
      <c r="I206" s="310"/>
      <c r="J206" s="310"/>
      <c r="K206" s="310"/>
      <c r="L206" s="310"/>
      <c r="M206" s="310"/>
      <c r="N206" s="310"/>
      <c r="O206" s="310"/>
      <c r="P206" s="567"/>
      <c r="Q206" s="310"/>
      <c r="R206" s="310"/>
      <c r="S206" s="177">
        <f t="shared" si="37"/>
        <v>0</v>
      </c>
      <c r="T206" s="206"/>
      <c r="U206" s="206"/>
      <c r="V206" s="206"/>
      <c r="W206" s="206"/>
      <c r="X206" s="206"/>
      <c r="Y206" s="310"/>
      <c r="Z206" s="310"/>
      <c r="AA206" s="310"/>
      <c r="AB206" s="310"/>
    </row>
    <row r="207" spans="2:28" ht="15" hidden="1" customHeight="1" x14ac:dyDescent="0.25">
      <c r="B207" s="136" t="s">
        <v>199</v>
      </c>
      <c r="C207" s="310"/>
      <c r="D207" s="310"/>
      <c r="E207" s="310"/>
      <c r="F207" s="488"/>
      <c r="G207" s="310"/>
      <c r="H207" s="485"/>
      <c r="I207" s="310"/>
      <c r="J207" s="310"/>
      <c r="K207" s="310"/>
      <c r="L207" s="310"/>
      <c r="M207" s="310"/>
      <c r="N207" s="310"/>
      <c r="O207" s="310"/>
      <c r="P207" s="567"/>
      <c r="Q207" s="310"/>
      <c r="R207" s="310"/>
      <c r="S207" s="177">
        <f t="shared" si="37"/>
        <v>0</v>
      </c>
      <c r="T207" s="206"/>
      <c r="U207" s="206"/>
      <c r="V207" s="206"/>
      <c r="W207" s="206"/>
      <c r="X207" s="206"/>
      <c r="Y207" s="310"/>
      <c r="Z207" s="310"/>
      <c r="AA207" s="310"/>
      <c r="AB207" s="310"/>
    </row>
    <row r="208" spans="2:28" ht="15" hidden="1" customHeight="1" x14ac:dyDescent="0.25">
      <c r="B208" s="136" t="s">
        <v>200</v>
      </c>
      <c r="C208" s="310"/>
      <c r="D208" s="310"/>
      <c r="E208" s="310"/>
      <c r="F208" s="488"/>
      <c r="G208" s="310"/>
      <c r="H208" s="485"/>
      <c r="I208" s="310"/>
      <c r="J208" s="310"/>
      <c r="K208" s="310"/>
      <c r="L208" s="310"/>
      <c r="M208" s="310"/>
      <c r="N208" s="310"/>
      <c r="O208" s="310"/>
      <c r="P208" s="567"/>
      <c r="Q208" s="310"/>
      <c r="R208" s="310"/>
      <c r="S208" s="177">
        <f t="shared" si="37"/>
        <v>0</v>
      </c>
      <c r="T208" s="206"/>
      <c r="U208" s="206"/>
      <c r="V208" s="206"/>
      <c r="W208" s="206"/>
      <c r="X208" s="206"/>
      <c r="Y208" s="310"/>
      <c r="Z208" s="310"/>
      <c r="AA208" s="310"/>
      <c r="AB208" s="310"/>
    </row>
    <row r="209" spans="2:29" ht="15" hidden="1" customHeight="1" x14ac:dyDescent="0.25">
      <c r="B209" s="136" t="s">
        <v>464</v>
      </c>
      <c r="C209" s="310"/>
      <c r="D209" s="310"/>
      <c r="E209" s="310"/>
      <c r="F209" s="488"/>
      <c r="G209" s="310"/>
      <c r="H209" s="485"/>
      <c r="I209" s="310"/>
      <c r="J209" s="310"/>
      <c r="K209" s="310"/>
      <c r="L209" s="310"/>
      <c r="M209" s="310"/>
      <c r="N209" s="310"/>
      <c r="O209" s="310"/>
      <c r="P209" s="567"/>
      <c r="Q209" s="310"/>
      <c r="R209" s="310"/>
      <c r="S209" s="177">
        <f t="shared" si="37"/>
        <v>0</v>
      </c>
      <c r="T209" s="206"/>
      <c r="U209" s="206"/>
      <c r="V209" s="206"/>
      <c r="W209" s="206"/>
      <c r="X209" s="206"/>
      <c r="Y209" s="310"/>
      <c r="Z209" s="310"/>
      <c r="AA209" s="310"/>
      <c r="AB209" s="310"/>
    </row>
    <row r="210" spans="2:29" ht="15" hidden="1" customHeight="1" x14ac:dyDescent="0.25">
      <c r="B210" s="136" t="s">
        <v>468</v>
      </c>
      <c r="C210" s="310"/>
      <c r="D210" s="310"/>
      <c r="E210" s="310"/>
      <c r="F210" s="488"/>
      <c r="G210" s="310"/>
      <c r="H210" s="485"/>
      <c r="I210" s="310"/>
      <c r="J210" s="310"/>
      <c r="K210" s="310"/>
      <c r="L210" s="310"/>
      <c r="M210" s="310"/>
      <c r="N210" s="310"/>
      <c r="O210" s="310"/>
      <c r="P210" s="567"/>
      <c r="Q210" s="310"/>
      <c r="R210" s="310"/>
      <c r="S210" s="177">
        <f t="shared" si="37"/>
        <v>0</v>
      </c>
      <c r="T210" s="206"/>
      <c r="U210" s="206"/>
      <c r="V210" s="206"/>
      <c r="W210" s="206"/>
      <c r="X210" s="206"/>
      <c r="Y210" s="310"/>
      <c r="Z210" s="310"/>
      <c r="AA210" s="310"/>
      <c r="AB210" s="310"/>
    </row>
    <row r="211" spans="2:29" ht="15" hidden="1" customHeight="1" x14ac:dyDescent="0.25">
      <c r="B211" s="136" t="s">
        <v>449</v>
      </c>
      <c r="C211" s="310"/>
      <c r="D211" s="310"/>
      <c r="E211" s="310"/>
      <c r="F211" s="488"/>
      <c r="G211" s="310"/>
      <c r="H211" s="485"/>
      <c r="I211" s="310"/>
      <c r="J211" s="310"/>
      <c r="K211" s="310"/>
      <c r="L211" s="310"/>
      <c r="M211" s="310"/>
      <c r="N211" s="310"/>
      <c r="O211" s="310"/>
      <c r="P211" s="567"/>
      <c r="Q211" s="310"/>
      <c r="R211" s="310"/>
      <c r="S211" s="177">
        <f>E211</f>
        <v>0</v>
      </c>
      <c r="T211" s="206"/>
      <c r="U211" s="206"/>
      <c r="V211" s="206"/>
      <c r="W211" s="206"/>
      <c r="X211" s="206"/>
      <c r="Y211" s="310"/>
      <c r="Z211" s="310"/>
      <c r="AA211" s="310"/>
      <c r="AB211" s="310"/>
    </row>
    <row r="212" spans="2:29" ht="15" hidden="1" customHeight="1" x14ac:dyDescent="0.25">
      <c r="B212" s="136" t="s">
        <v>450</v>
      </c>
      <c r="C212" s="310"/>
      <c r="D212" s="310"/>
      <c r="E212" s="310"/>
      <c r="F212" s="488"/>
      <c r="G212" s="310"/>
      <c r="H212" s="485"/>
      <c r="I212" s="310"/>
      <c r="J212" s="310"/>
      <c r="K212" s="310"/>
      <c r="L212" s="310"/>
      <c r="M212" s="310"/>
      <c r="N212" s="310"/>
      <c r="O212" s="310"/>
      <c r="P212" s="567"/>
      <c r="Q212" s="310"/>
      <c r="R212" s="310"/>
      <c r="S212" s="177">
        <f t="shared" si="37"/>
        <v>0</v>
      </c>
      <c r="T212" s="206"/>
      <c r="U212" s="206"/>
      <c r="V212" s="206"/>
      <c r="W212" s="206"/>
      <c r="X212" s="206"/>
      <c r="Y212" s="310"/>
      <c r="Z212" s="310"/>
      <c r="AA212" s="310"/>
      <c r="AB212" s="310"/>
    </row>
    <row r="213" spans="2:29" ht="15" hidden="1" customHeight="1" x14ac:dyDescent="0.25">
      <c r="B213" s="136" t="s">
        <v>451</v>
      </c>
      <c r="C213" s="310"/>
      <c r="D213" s="310"/>
      <c r="E213" s="310"/>
      <c r="F213" s="488"/>
      <c r="G213" s="310"/>
      <c r="H213" s="485"/>
      <c r="I213" s="310"/>
      <c r="J213" s="310"/>
      <c r="K213" s="310"/>
      <c r="L213" s="310"/>
      <c r="M213" s="310"/>
      <c r="N213" s="310"/>
      <c r="O213" s="310"/>
      <c r="P213" s="567"/>
      <c r="Q213" s="310"/>
      <c r="R213" s="310"/>
      <c r="S213" s="177">
        <f t="shared" si="37"/>
        <v>0</v>
      </c>
      <c r="T213" s="206"/>
      <c r="U213" s="206"/>
      <c r="V213" s="206"/>
      <c r="W213" s="206"/>
      <c r="X213" s="206"/>
      <c r="Y213" s="310"/>
      <c r="Z213" s="310"/>
      <c r="AA213" s="310"/>
      <c r="AB213" s="310"/>
    </row>
    <row r="214" spans="2:29" ht="15" hidden="1" customHeight="1" x14ac:dyDescent="0.25">
      <c r="B214" s="136" t="s">
        <v>452</v>
      </c>
      <c r="C214" s="310"/>
      <c r="D214" s="310"/>
      <c r="E214" s="310"/>
      <c r="F214" s="488"/>
      <c r="G214" s="310"/>
      <c r="H214" s="485"/>
      <c r="I214" s="310"/>
      <c r="J214" s="310"/>
      <c r="K214" s="310"/>
      <c r="L214" s="310"/>
      <c r="M214" s="310"/>
      <c r="N214" s="310"/>
      <c r="O214" s="310"/>
      <c r="P214" s="567"/>
      <c r="Q214" s="310"/>
      <c r="R214" s="310"/>
      <c r="S214" s="177">
        <f t="shared" si="37"/>
        <v>0</v>
      </c>
      <c r="T214" s="206"/>
      <c r="U214" s="206"/>
      <c r="V214" s="206"/>
      <c r="W214" s="206"/>
      <c r="X214" s="206"/>
      <c r="Y214" s="310"/>
      <c r="Z214" s="310"/>
      <c r="AA214" s="310"/>
      <c r="AB214" s="310"/>
    </row>
    <row r="215" spans="2:29" ht="15" hidden="1" customHeight="1" x14ac:dyDescent="0.25">
      <c r="B215" s="136" t="s">
        <v>469</v>
      </c>
      <c r="C215" s="310"/>
      <c r="D215" s="310"/>
      <c r="E215" s="310"/>
      <c r="F215" s="488"/>
      <c r="G215" s="310"/>
      <c r="H215" s="485"/>
      <c r="I215" s="310"/>
      <c r="J215" s="310"/>
      <c r="K215" s="310"/>
      <c r="L215" s="310"/>
      <c r="M215" s="310"/>
      <c r="N215" s="310"/>
      <c r="O215" s="310"/>
      <c r="P215" s="567"/>
      <c r="Q215" s="310"/>
      <c r="R215" s="310"/>
      <c r="S215" s="177">
        <f>E215</f>
        <v>0</v>
      </c>
      <c r="T215" s="206"/>
      <c r="U215" s="206"/>
      <c r="V215" s="206"/>
      <c r="W215" s="206"/>
      <c r="X215" s="206"/>
      <c r="Y215" s="310"/>
      <c r="Z215" s="310"/>
      <c r="AA215" s="310"/>
      <c r="AB215" s="310"/>
    </row>
    <row r="216" spans="2:29" ht="15" hidden="1" customHeight="1" x14ac:dyDescent="0.25">
      <c r="B216" s="136" t="s">
        <v>465</v>
      </c>
      <c r="C216" s="310"/>
      <c r="D216" s="310"/>
      <c r="E216" s="310"/>
      <c r="F216" s="488"/>
      <c r="G216" s="310"/>
      <c r="H216" s="485"/>
      <c r="I216" s="310"/>
      <c r="J216" s="310"/>
      <c r="K216" s="310"/>
      <c r="L216" s="310"/>
      <c r="M216" s="310"/>
      <c r="N216" s="310"/>
      <c r="O216" s="310"/>
      <c r="P216" s="567"/>
      <c r="Q216" s="310"/>
      <c r="R216" s="310"/>
      <c r="S216" s="177">
        <f t="shared" si="37"/>
        <v>0</v>
      </c>
      <c r="T216" s="206"/>
      <c r="U216" s="206"/>
      <c r="V216" s="206"/>
      <c r="W216" s="206"/>
      <c r="X216" s="206"/>
      <c r="Y216" s="310"/>
      <c r="Z216" s="310"/>
      <c r="AA216" s="310"/>
      <c r="AB216" s="310"/>
    </row>
    <row r="217" spans="2:29" ht="15" hidden="1" customHeight="1" x14ac:dyDescent="0.25">
      <c r="B217" s="136" t="s">
        <v>466</v>
      </c>
      <c r="C217" s="310"/>
      <c r="D217" s="310"/>
      <c r="E217" s="310"/>
      <c r="F217" s="488"/>
      <c r="G217" s="210"/>
      <c r="H217" s="489"/>
      <c r="I217" s="210"/>
      <c r="J217" s="210"/>
      <c r="K217" s="210"/>
      <c r="L217" s="210"/>
      <c r="M217" s="210"/>
      <c r="N217" s="210"/>
      <c r="O217" s="210"/>
      <c r="P217" s="567"/>
      <c r="Q217" s="310"/>
      <c r="R217" s="210"/>
      <c r="S217" s="178">
        <f t="shared" si="37"/>
        <v>0</v>
      </c>
      <c r="T217" s="206"/>
      <c r="U217" s="206"/>
      <c r="V217" s="206"/>
      <c r="W217" s="206"/>
      <c r="X217" s="206"/>
      <c r="Y217" s="310"/>
      <c r="Z217" s="310"/>
      <c r="AA217" s="310"/>
      <c r="AB217" s="310"/>
    </row>
    <row r="218" spans="2:29" s="313" customFormat="1" ht="15.75" hidden="1" customHeight="1" thickBot="1" x14ac:dyDescent="0.3">
      <c r="B218" s="262" t="str">
        <f>B194&amp;" Total"</f>
        <v xml:space="preserve"> Total</v>
      </c>
      <c r="C218" s="490"/>
      <c r="D218" s="490"/>
      <c r="E218" s="490"/>
      <c r="F218" s="187"/>
      <c r="G218" s="490"/>
      <c r="H218" s="493"/>
      <c r="I218" s="490"/>
      <c r="J218" s="490"/>
      <c r="K218" s="490"/>
      <c r="L218" s="490"/>
      <c r="M218" s="490"/>
      <c r="N218" s="490"/>
      <c r="O218" s="490"/>
      <c r="P218" s="319"/>
      <c r="Q218" s="490"/>
      <c r="R218" s="490"/>
      <c r="S218" s="212">
        <f t="shared" ref="S218:AB218" si="40">SUM(S205:S217)</f>
        <v>0</v>
      </c>
      <c r="T218" s="179">
        <f t="shared" si="40"/>
        <v>0</v>
      </c>
      <c r="U218" s="179">
        <f t="shared" ref="U218:W218" si="41">SUM(U205:U217)</f>
        <v>0</v>
      </c>
      <c r="V218" s="179">
        <f t="shared" si="41"/>
        <v>0</v>
      </c>
      <c r="W218" s="179">
        <f t="shared" si="41"/>
        <v>0</v>
      </c>
      <c r="X218" s="179">
        <f t="shared" si="40"/>
        <v>0</v>
      </c>
      <c r="Y218" s="179">
        <f t="shared" si="40"/>
        <v>0</v>
      </c>
      <c r="Z218" s="179">
        <f t="shared" si="40"/>
        <v>0</v>
      </c>
      <c r="AA218" s="179">
        <f t="shared" ref="AA218" si="42">SUM(AA205:AA217)</f>
        <v>0</v>
      </c>
      <c r="AB218" s="179">
        <f t="shared" si="40"/>
        <v>0</v>
      </c>
    </row>
    <row r="219" spans="2:29" s="335" customFormat="1" ht="15" customHeight="1" x14ac:dyDescent="0.25">
      <c r="C219" s="486"/>
      <c r="D219" s="486"/>
      <c r="E219" s="486"/>
      <c r="F219" s="486"/>
      <c r="G219" s="486"/>
      <c r="H219" s="486"/>
      <c r="I219" s="486"/>
      <c r="J219" s="486"/>
      <c r="K219" s="486"/>
      <c r="L219" s="486"/>
      <c r="M219" s="486"/>
      <c r="N219" s="486"/>
      <c r="O219" s="486"/>
      <c r="P219" s="567"/>
      <c r="Q219" s="486"/>
      <c r="R219" s="486"/>
      <c r="AC219" s="159"/>
    </row>
    <row r="220" spans="2:29" ht="15.75" customHeight="1" thickBot="1" x14ac:dyDescent="0.3">
      <c r="B220" s="1" t="s">
        <v>204</v>
      </c>
      <c r="C220" s="566"/>
      <c r="D220" s="566"/>
      <c r="E220" s="566"/>
      <c r="F220" s="566"/>
      <c r="G220" s="566"/>
      <c r="H220" s="566"/>
      <c r="I220" s="566"/>
      <c r="J220" s="566"/>
      <c r="K220" s="566"/>
      <c r="L220" s="566"/>
      <c r="M220" s="566"/>
      <c r="N220" s="566"/>
      <c r="O220" s="566"/>
      <c r="P220" s="567"/>
      <c r="Q220" s="566"/>
      <c r="R220" s="566"/>
    </row>
    <row r="221" spans="2:29" ht="15" customHeight="1" x14ac:dyDescent="0.25">
      <c r="B221" s="479" t="s">
        <v>429</v>
      </c>
      <c r="C221" s="468"/>
      <c r="D221" s="310"/>
      <c r="E221" s="310"/>
      <c r="F221" s="566"/>
      <c r="G221" s="578">
        <v>3.5059999999999998</v>
      </c>
      <c r="H221" s="176"/>
      <c r="I221" s="310"/>
      <c r="J221" s="310"/>
      <c r="K221" s="310"/>
      <c r="L221" s="310"/>
      <c r="M221" s="310"/>
      <c r="N221" s="310"/>
      <c r="O221" s="310"/>
      <c r="P221" s="567"/>
      <c r="Q221" s="310"/>
      <c r="R221" s="579">
        <v>589.1</v>
      </c>
      <c r="S221" s="176">
        <f t="shared" ref="S221:S230" si="43">E221</f>
        <v>0</v>
      </c>
      <c r="T221" s="206"/>
      <c r="U221" s="206"/>
      <c r="V221" s="206"/>
      <c r="W221" s="206"/>
      <c r="X221" s="206"/>
      <c r="Y221" s="310"/>
      <c r="Z221" s="310"/>
      <c r="AA221" s="310"/>
      <c r="AB221" s="310"/>
    </row>
    <row r="222" spans="2:29" ht="15" customHeight="1" x14ac:dyDescent="0.25">
      <c r="B222" s="480" t="s">
        <v>430</v>
      </c>
      <c r="C222" s="468"/>
      <c r="D222" s="310"/>
      <c r="E222" s="310"/>
      <c r="F222" s="118"/>
      <c r="G222" s="578">
        <v>2.157</v>
      </c>
      <c r="H222" s="561"/>
      <c r="I222" s="310"/>
      <c r="J222" s="310"/>
      <c r="K222" s="310"/>
      <c r="L222" s="310"/>
      <c r="M222" s="310"/>
      <c r="N222" s="310"/>
      <c r="O222" s="310"/>
      <c r="P222" s="567"/>
      <c r="Q222" s="310"/>
      <c r="R222" s="579">
        <v>630.20000000000005</v>
      </c>
      <c r="S222" s="177">
        <f t="shared" si="43"/>
        <v>0</v>
      </c>
      <c r="T222" s="206"/>
      <c r="U222" s="206"/>
      <c r="V222" s="206"/>
      <c r="W222" s="206"/>
      <c r="X222" s="206"/>
      <c r="Y222" s="310"/>
      <c r="Z222" s="310"/>
      <c r="AA222" s="310"/>
      <c r="AB222" s="310"/>
    </row>
    <row r="223" spans="2:29" ht="15" customHeight="1" x14ac:dyDescent="0.25">
      <c r="B223" s="480" t="s">
        <v>431</v>
      </c>
      <c r="C223" s="468"/>
      <c r="D223" s="310"/>
      <c r="E223" s="310"/>
      <c r="F223" s="118"/>
      <c r="G223" s="578">
        <v>2.0539999999999998</v>
      </c>
      <c r="H223" s="561"/>
      <c r="I223" s="310"/>
      <c r="J223" s="310"/>
      <c r="K223" s="310"/>
      <c r="L223" s="310"/>
      <c r="M223" s="310"/>
      <c r="N223" s="310"/>
      <c r="O223" s="310"/>
      <c r="P223" s="395"/>
      <c r="Q223" s="310"/>
      <c r="R223" s="579">
        <v>671.4</v>
      </c>
      <c r="S223" s="177">
        <f t="shared" si="43"/>
        <v>0</v>
      </c>
      <c r="T223" s="206"/>
      <c r="U223" s="206"/>
      <c r="V223" s="206"/>
      <c r="W223" s="206"/>
      <c r="X223" s="206"/>
      <c r="Y223" s="310"/>
      <c r="Z223" s="310"/>
      <c r="AA223" s="310"/>
      <c r="AB223" s="310"/>
    </row>
    <row r="224" spans="2:29" ht="15" customHeight="1" x14ac:dyDescent="0.25">
      <c r="B224" s="480" t="s">
        <v>432</v>
      </c>
      <c r="C224" s="468"/>
      <c r="D224" s="310"/>
      <c r="E224" s="310"/>
      <c r="F224" s="566"/>
      <c r="G224" s="578">
        <v>2.1589999999999998</v>
      </c>
      <c r="H224" s="561"/>
      <c r="I224" s="310"/>
      <c r="J224" s="310"/>
      <c r="K224" s="310"/>
      <c r="L224" s="310"/>
      <c r="M224" s="310"/>
      <c r="N224" s="310"/>
      <c r="O224" s="310"/>
      <c r="P224" s="567"/>
      <c r="Q224" s="310"/>
      <c r="R224" s="579">
        <v>712.5</v>
      </c>
      <c r="S224" s="177">
        <f t="shared" si="43"/>
        <v>0</v>
      </c>
      <c r="T224" s="206"/>
      <c r="U224" s="206"/>
      <c r="V224" s="206"/>
      <c r="W224" s="206"/>
      <c r="X224" s="206"/>
      <c r="Y224" s="310"/>
      <c r="Z224" s="310"/>
      <c r="AA224" s="310"/>
      <c r="AB224" s="310"/>
    </row>
    <row r="225" spans="1:29" ht="15" customHeight="1" x14ac:dyDescent="0.25">
      <c r="B225" s="480" t="s">
        <v>433</v>
      </c>
      <c r="C225" s="468"/>
      <c r="D225" s="310"/>
      <c r="E225" s="310"/>
      <c r="F225" s="118"/>
      <c r="G225" s="578">
        <v>4.2930000000000001</v>
      </c>
      <c r="H225" s="561"/>
      <c r="I225" s="310"/>
      <c r="J225" s="310"/>
      <c r="K225" s="310"/>
      <c r="L225" s="310"/>
      <c r="M225" s="310"/>
      <c r="N225" s="310"/>
      <c r="O225" s="310"/>
      <c r="P225" s="567"/>
      <c r="Q225" s="310"/>
      <c r="R225" s="579">
        <v>1576.1</v>
      </c>
      <c r="S225" s="177">
        <f t="shared" si="43"/>
        <v>0</v>
      </c>
      <c r="T225" s="206"/>
      <c r="U225" s="206"/>
      <c r="V225" s="206"/>
      <c r="W225" s="206"/>
      <c r="X225" s="206"/>
      <c r="Y225" s="310"/>
      <c r="Z225" s="310"/>
      <c r="AA225" s="310"/>
      <c r="AB225" s="310"/>
    </row>
    <row r="226" spans="1:29" ht="15" customHeight="1" x14ac:dyDescent="0.25">
      <c r="B226" s="480" t="s">
        <v>434</v>
      </c>
      <c r="C226" s="468"/>
      <c r="D226" s="310"/>
      <c r="E226" s="310"/>
      <c r="F226" s="118"/>
      <c r="G226" s="578">
        <v>5.4</v>
      </c>
      <c r="H226" s="217"/>
      <c r="I226" s="310"/>
      <c r="J226" s="310"/>
      <c r="K226" s="310"/>
      <c r="L226" s="310"/>
      <c r="M226" s="310"/>
      <c r="N226" s="310"/>
      <c r="O226" s="310"/>
      <c r="P226" s="395"/>
      <c r="Q226" s="310"/>
      <c r="R226" s="579">
        <v>3968.7</v>
      </c>
      <c r="S226" s="217">
        <f t="shared" si="43"/>
        <v>0</v>
      </c>
      <c r="T226" s="206"/>
      <c r="U226" s="206"/>
      <c r="V226" s="206"/>
      <c r="W226" s="206"/>
      <c r="X226" s="206"/>
      <c r="Y226" s="310"/>
      <c r="Z226" s="310"/>
      <c r="AA226" s="310"/>
      <c r="AB226" s="310"/>
    </row>
    <row r="227" spans="1:29" s="335" customFormat="1" ht="15" customHeight="1" x14ac:dyDescent="0.25">
      <c r="B227" s="480" t="s">
        <v>682</v>
      </c>
      <c r="C227" s="578">
        <v>-0.74099999999999999</v>
      </c>
      <c r="D227" s="301"/>
      <c r="E227" s="301"/>
      <c r="F227" s="567"/>
      <c r="G227" s="413"/>
      <c r="H227" s="567"/>
      <c r="I227" s="567"/>
      <c r="J227" s="567"/>
      <c r="K227" s="567"/>
      <c r="L227" s="567"/>
      <c r="M227" s="567"/>
      <c r="N227" s="567"/>
      <c r="O227" s="567"/>
      <c r="P227" s="567"/>
      <c r="Q227" s="567"/>
      <c r="R227" s="413"/>
    </row>
    <row r="228" spans="1:29" s="335" customFormat="1" ht="15" customHeight="1" x14ac:dyDescent="0.25">
      <c r="B228" s="480" t="s">
        <v>683</v>
      </c>
      <c r="C228" s="468"/>
      <c r="D228" s="301"/>
      <c r="E228" s="301"/>
      <c r="F228" s="567"/>
      <c r="G228" s="578">
        <v>5.4</v>
      </c>
      <c r="H228" s="549"/>
      <c r="I228" s="301"/>
      <c r="J228" s="301"/>
      <c r="K228" s="301"/>
      <c r="L228" s="301"/>
      <c r="M228" s="301"/>
      <c r="N228" s="301"/>
      <c r="O228" s="301"/>
      <c r="P228" s="395"/>
      <c r="Q228" s="301"/>
      <c r="R228" s="579">
        <v>3968.7</v>
      </c>
      <c r="S228" s="176">
        <f t="shared" ref="S228" si="44">E228</f>
        <v>0</v>
      </c>
      <c r="T228" s="405"/>
      <c r="U228" s="405"/>
      <c r="V228" s="405"/>
      <c r="W228" s="405"/>
      <c r="X228" s="405"/>
      <c r="Y228" s="301"/>
      <c r="Z228" s="301"/>
      <c r="AA228" s="301"/>
      <c r="AB228" s="301"/>
      <c r="AC228" s="159"/>
    </row>
    <row r="229" spans="1:29" s="335" customFormat="1" ht="15" customHeight="1" x14ac:dyDescent="0.25">
      <c r="B229" s="480" t="s">
        <v>684</v>
      </c>
      <c r="C229" s="578">
        <v>-0.74099999999999999</v>
      </c>
      <c r="D229" s="301"/>
      <c r="E229" s="301"/>
      <c r="F229" s="567"/>
      <c r="G229" s="578">
        <v>5.4</v>
      </c>
      <c r="H229" s="549"/>
      <c r="I229" s="301"/>
      <c r="J229" s="301"/>
      <c r="K229" s="301"/>
      <c r="L229" s="301"/>
      <c r="M229" s="301"/>
      <c r="N229" s="301"/>
      <c r="O229" s="301"/>
      <c r="P229" s="395"/>
      <c r="Q229" s="301"/>
      <c r="R229" s="579">
        <v>3968.7</v>
      </c>
      <c r="S229" s="177">
        <f t="shared" si="43"/>
        <v>0</v>
      </c>
      <c r="T229" s="405"/>
      <c r="U229" s="405"/>
      <c r="V229" s="405"/>
      <c r="W229" s="405"/>
      <c r="X229" s="405"/>
      <c r="Y229" s="301"/>
      <c r="Z229" s="301"/>
      <c r="AA229" s="301"/>
      <c r="AB229" s="301"/>
      <c r="AC229" s="159"/>
    </row>
    <row r="230" spans="1:29" ht="15" customHeight="1" thickBot="1" x14ac:dyDescent="0.3">
      <c r="A230" s="335"/>
      <c r="B230" s="497" t="s">
        <v>436</v>
      </c>
      <c r="C230" s="578">
        <v>-0.74099999999999999</v>
      </c>
      <c r="D230" s="301"/>
      <c r="E230" s="301"/>
      <c r="F230" s="395"/>
      <c r="G230" s="578">
        <v>5.4</v>
      </c>
      <c r="H230" s="549"/>
      <c r="I230" s="301"/>
      <c r="J230" s="301"/>
      <c r="K230" s="301"/>
      <c r="L230" s="301"/>
      <c r="M230" s="301"/>
      <c r="N230" s="301"/>
      <c r="O230" s="301"/>
      <c r="P230" s="395"/>
      <c r="Q230" s="301"/>
      <c r="R230" s="579">
        <v>3968.7</v>
      </c>
      <c r="S230" s="178">
        <f t="shared" si="43"/>
        <v>0</v>
      </c>
      <c r="T230" s="206"/>
      <c r="U230" s="206"/>
      <c r="V230" s="206"/>
      <c r="W230" s="206"/>
      <c r="X230" s="206"/>
      <c r="Y230" s="310"/>
      <c r="Z230" s="310"/>
      <c r="AA230" s="310"/>
      <c r="AB230" s="310"/>
    </row>
  </sheetData>
  <sheetProtection formatCells="0" formatColumns="0" formatRows="0" insertColumns="0" insertRows="0"/>
  <mergeCells count="1">
    <mergeCell ref="E5:E6"/>
  </mergeCells>
  <dataValidations count="1">
    <dataValidation type="custom" allowBlank="1" showErrorMessage="1" errorTitle="Data entry error:" error="Please enter a numeric value or leave blank!" sqref="T221:AB226 Q35:R40 C127:E139 T116:AB121 T123:AB125 T127:AB139 Q8:Q13 T35:AB40 T8:AB13 T96:AB98 T42:AB44 T205:AB217 T89:AB94 T100:AB112 T73:AB85 T19:AB31 T46:AB58 T15:AB17 T69:AB71 T62:AB67 Q96:R98 Q42:R44 G89:G94 C73:E85 C19:E31 C46:E58 C100:E112 C89:E98 E42:E44 Q205:Q217 C205:E217 C35:D44 E35:E40 Q123:R125 Q89:R94 T228:AB230 Q69:R71 I221:O226 I35:O40 I8:O13 Q100:Q112 I205:O217 D62:E67 I89:O94 I96:O98 I100:O112 I46:O58 I19:O31 I73:O85 I42:O44 Q73:Q85 I62:O67 Q19:Q31 I116:O121 I123:O125 Q46:Q58 D116:E121 I127:O139 Q15:R17 D8:E13 G123:G125 Q62:Q67 I228:O230 G69:G71 I15:O17 G15:G17 G221:G226 G35:G40 G8:G13 C68:E71 G205:G217 G96:G98 G42:G44 G100:G112 G46:G58 G19:G31 G73:G85 D221:E226 G62:G67 G228:G230 G116:G121 G127:G139 I69:O71 C227:E230 C122:E125 Q116:Q121 C14:E17 Q127:Q139 Q221:R226 Q228:R230">
      <formula1>OR(ISNUMBER(C8),ISBLANK(C8))</formula1>
    </dataValidation>
  </dataValidations>
  <pageMargins left="0.7" right="0.7" top="0.75" bottom="0.75" header="0.3" footer="0.3"/>
  <pageSetup scale="54" orientation="portrait" r:id="rId1"/>
  <headerFooter>
    <oddFooter>&amp;LPrinted: &amp;D&amp;R&amp;P</oddFooter>
  </headerFooter>
  <rowBreaks count="1" manualBreakCount="1">
    <brk id="141" max="28"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AD227"/>
  <sheetViews>
    <sheetView showGridLines="0" zoomScale="80" zoomScaleNormal="80" workbookViewId="0">
      <pane xSplit="2" ySplit="6" topLeftCell="C7" activePane="bottomRight" state="frozen"/>
      <selection activeCell="G10" sqref="G10"/>
      <selection pane="topRight" activeCell="G10" sqref="G10"/>
      <selection pane="bottomLeft" activeCell="G10" sqref="G10"/>
      <selection pane="bottomRight" activeCell="C7" sqref="C7"/>
    </sheetView>
  </sheetViews>
  <sheetFormatPr defaultRowHeight="15" customHeight="1" x14ac:dyDescent="0.25"/>
  <cols>
    <col min="1" max="1" width="1.5703125" style="333" customWidth="1"/>
    <col min="2" max="2" width="32.140625" style="333" customWidth="1"/>
    <col min="3" max="3" width="21.7109375" style="333" bestFit="1" customWidth="1"/>
    <col min="4" max="4" width="11.85546875" style="333" hidden="1" customWidth="1"/>
    <col min="5" max="5" width="16.42578125" style="333" hidden="1" customWidth="1"/>
    <col min="6" max="6" width="1.85546875" style="333" customWidth="1"/>
    <col min="7" max="7" width="20.140625" style="333" bestFit="1" customWidth="1"/>
    <col min="8" max="8" width="4.5703125" style="333" hidden="1" customWidth="1"/>
    <col min="9" max="14" width="11.7109375" style="333" hidden="1" customWidth="1"/>
    <col min="15" max="15" width="3.85546875" style="333" hidden="1" customWidth="1"/>
    <col min="16" max="16" width="1.85546875" style="335" customWidth="1"/>
    <col min="17" max="17" width="4.140625" style="333" hidden="1" customWidth="1"/>
    <col min="18" max="18" width="21.7109375" style="333" bestFit="1" customWidth="1"/>
    <col min="19" max="19" width="7.85546875" hidden="1" customWidth="1"/>
    <col min="20" max="21" width="11.7109375" style="333" hidden="1" customWidth="1"/>
    <col min="22" max="26" width="11.7109375" hidden="1" customWidth="1"/>
    <col min="27" max="27" width="11.7109375" style="333" hidden="1" customWidth="1"/>
    <col min="28" max="28" width="4.28515625" hidden="1" customWidth="1"/>
    <col min="29" max="29" width="2.7109375" style="6" customWidth="1"/>
  </cols>
  <sheetData>
    <row r="1" spans="1:30" ht="15.75" customHeight="1" x14ac:dyDescent="0.25">
      <c r="A1" s="5" t="str">
        <f>TemplateName</f>
        <v>CCAR 2014 Market Shocks: Severely Adverse Scenario</v>
      </c>
      <c r="D1" s="330"/>
      <c r="H1" s="330"/>
      <c r="V1" s="333"/>
      <c r="W1" s="333"/>
      <c r="X1" s="333"/>
    </row>
    <row r="2" spans="1:30" ht="15.75" customHeight="1" x14ac:dyDescent="0.25">
      <c r="A2" s="20" t="s">
        <v>443</v>
      </c>
      <c r="D2" s="330"/>
      <c r="E2" s="330"/>
      <c r="H2" s="334"/>
      <c r="I2" s="334"/>
      <c r="J2" s="334"/>
      <c r="K2" s="334"/>
      <c r="L2" s="334"/>
      <c r="M2" s="334"/>
      <c r="N2" s="334"/>
      <c r="V2" s="333"/>
      <c r="W2" s="333"/>
      <c r="X2" s="333"/>
    </row>
    <row r="4" spans="1:30" s="552" customFormat="1" ht="15" customHeight="1" x14ac:dyDescent="0.25">
      <c r="P4" s="553"/>
      <c r="AC4" s="554"/>
    </row>
    <row r="5" spans="1:30" ht="15" customHeight="1" x14ac:dyDescent="0.25">
      <c r="E5" s="668" t="s">
        <v>763</v>
      </c>
      <c r="S5" s="411"/>
      <c r="T5" s="371"/>
      <c r="U5" s="411"/>
      <c r="V5" s="411" t="s">
        <v>491</v>
      </c>
      <c r="W5" s="411"/>
      <c r="X5" s="411"/>
      <c r="Y5" s="411"/>
      <c r="Z5" s="402"/>
      <c r="AA5" s="402"/>
      <c r="AB5" s="403"/>
    </row>
    <row r="6" spans="1:30" s="13" customFormat="1" ht="30" x14ac:dyDescent="0.25">
      <c r="A6" s="112"/>
      <c r="B6" s="321"/>
      <c r="C6" s="248" t="s">
        <v>732</v>
      </c>
      <c r="D6" s="257" t="s">
        <v>484</v>
      </c>
      <c r="E6" s="669"/>
      <c r="G6" s="248" t="s">
        <v>730</v>
      </c>
      <c r="H6" s="506"/>
      <c r="I6" s="506"/>
      <c r="J6" s="506"/>
      <c r="K6" s="506" t="s">
        <v>488</v>
      </c>
      <c r="L6" s="506"/>
      <c r="M6" s="506"/>
      <c r="N6" s="506"/>
      <c r="O6" s="507"/>
      <c r="P6" s="335"/>
      <c r="Q6" s="259"/>
      <c r="R6" s="248" t="s">
        <v>731</v>
      </c>
      <c r="S6" s="303" t="s">
        <v>426</v>
      </c>
      <c r="T6" s="304" t="s">
        <v>268</v>
      </c>
      <c r="U6" s="304" t="s">
        <v>269</v>
      </c>
      <c r="V6" s="304" t="s">
        <v>427</v>
      </c>
      <c r="W6" s="305" t="s">
        <v>606</v>
      </c>
      <c r="X6" s="125" t="s">
        <v>607</v>
      </c>
      <c r="Y6" s="125" t="s">
        <v>608</v>
      </c>
      <c r="Z6" s="125" t="s">
        <v>610</v>
      </c>
      <c r="AA6" s="125" t="s">
        <v>609</v>
      </c>
      <c r="AB6" s="125"/>
      <c r="AC6" s="158"/>
    </row>
    <row r="7" spans="1:30" ht="15.75" customHeight="1" thickBot="1" x14ac:dyDescent="0.3">
      <c r="B7" s="1" t="s">
        <v>428</v>
      </c>
    </row>
    <row r="8" spans="1:30" ht="15" customHeight="1" x14ac:dyDescent="0.25">
      <c r="B8" s="479" t="s">
        <v>429</v>
      </c>
      <c r="C8" s="468"/>
      <c r="D8" s="310"/>
      <c r="E8" s="310"/>
      <c r="G8" s="578">
        <v>2.2690000000000001</v>
      </c>
      <c r="H8" s="176"/>
      <c r="I8" s="310"/>
      <c r="J8" s="310"/>
      <c r="K8" s="310"/>
      <c r="L8" s="310"/>
      <c r="M8" s="310"/>
      <c r="N8" s="310"/>
      <c r="O8" s="310"/>
      <c r="Q8" s="310"/>
      <c r="R8" s="579">
        <v>625</v>
      </c>
      <c r="S8" s="176">
        <f t="shared" ref="S8:S31" si="0">E8</f>
        <v>0</v>
      </c>
      <c r="T8" s="206"/>
      <c r="U8" s="206"/>
      <c r="V8" s="206"/>
      <c r="W8" s="206"/>
      <c r="X8" s="206"/>
      <c r="Y8" s="175"/>
      <c r="Z8" s="175"/>
      <c r="AA8" s="310"/>
      <c r="AB8" s="175"/>
    </row>
    <row r="9" spans="1:30" ht="15" customHeight="1" x14ac:dyDescent="0.25">
      <c r="B9" s="480" t="s">
        <v>430</v>
      </c>
      <c r="C9" s="468"/>
      <c r="D9" s="310"/>
      <c r="E9" s="310"/>
      <c r="F9" s="118"/>
      <c r="G9" s="578">
        <v>2.7229999999999999</v>
      </c>
      <c r="H9" s="177"/>
      <c r="I9" s="310"/>
      <c r="J9" s="310"/>
      <c r="K9" s="310"/>
      <c r="L9" s="310"/>
      <c r="M9" s="310"/>
      <c r="N9" s="310"/>
      <c r="O9" s="310"/>
      <c r="Q9" s="310"/>
      <c r="R9" s="579">
        <v>750</v>
      </c>
      <c r="S9" s="177">
        <f t="shared" si="0"/>
        <v>0</v>
      </c>
      <c r="T9" s="206"/>
      <c r="U9" s="206"/>
      <c r="V9" s="206"/>
      <c r="W9" s="206"/>
      <c r="X9" s="206"/>
      <c r="Y9" s="175"/>
      <c r="Z9" s="175"/>
      <c r="AA9" s="310"/>
      <c r="AB9" s="175"/>
      <c r="AD9" s="566"/>
    </row>
    <row r="10" spans="1:30" ht="15" customHeight="1" x14ac:dyDescent="0.25">
      <c r="B10" s="480" t="s">
        <v>431</v>
      </c>
      <c r="C10" s="468"/>
      <c r="D10" s="310"/>
      <c r="E10" s="310"/>
      <c r="F10" s="118"/>
      <c r="G10" s="578">
        <v>3.1760000000000002</v>
      </c>
      <c r="H10" s="177"/>
      <c r="I10" s="310"/>
      <c r="J10" s="310"/>
      <c r="K10" s="310"/>
      <c r="L10" s="310"/>
      <c r="M10" s="310"/>
      <c r="N10" s="310"/>
      <c r="O10" s="310"/>
      <c r="P10" s="395"/>
      <c r="Q10" s="310"/>
      <c r="R10" s="579">
        <v>875</v>
      </c>
      <c r="S10" s="177">
        <f t="shared" si="0"/>
        <v>0</v>
      </c>
      <c r="T10" s="206"/>
      <c r="U10" s="206"/>
      <c r="V10" s="206"/>
      <c r="W10" s="206"/>
      <c r="X10" s="206"/>
      <c r="Y10" s="175"/>
      <c r="Z10" s="175"/>
      <c r="AA10" s="310"/>
      <c r="AB10" s="175"/>
      <c r="AD10" s="566"/>
    </row>
    <row r="11" spans="1:30" ht="15" customHeight="1" x14ac:dyDescent="0.25">
      <c r="B11" s="480" t="s">
        <v>432</v>
      </c>
      <c r="C11" s="468"/>
      <c r="D11" s="310"/>
      <c r="E11" s="310"/>
      <c r="G11" s="578">
        <v>3.63</v>
      </c>
      <c r="H11" s="177"/>
      <c r="I11" s="310"/>
      <c r="J11" s="310"/>
      <c r="K11" s="310"/>
      <c r="L11" s="310"/>
      <c r="M11" s="310"/>
      <c r="N11" s="310"/>
      <c r="O11" s="310"/>
      <c r="Q11" s="310"/>
      <c r="R11" s="579">
        <v>1000</v>
      </c>
      <c r="S11" s="177">
        <f t="shared" si="0"/>
        <v>0</v>
      </c>
      <c r="T11" s="206"/>
      <c r="U11" s="206"/>
      <c r="V11" s="206"/>
      <c r="W11" s="206"/>
      <c r="X11" s="206"/>
      <c r="Y11" s="175"/>
      <c r="Z11" s="175"/>
      <c r="AA11" s="310"/>
      <c r="AB11" s="175"/>
      <c r="AD11" s="566"/>
    </row>
    <row r="12" spans="1:30" ht="15" customHeight="1" x14ac:dyDescent="0.25">
      <c r="B12" s="480" t="s">
        <v>433</v>
      </c>
      <c r="C12" s="468"/>
      <c r="D12" s="310"/>
      <c r="E12" s="310"/>
      <c r="F12" s="118"/>
      <c r="G12" s="578">
        <v>4.9180000000000001</v>
      </c>
      <c r="H12" s="177"/>
      <c r="I12" s="310"/>
      <c r="J12" s="310"/>
      <c r="K12" s="310"/>
      <c r="L12" s="310"/>
      <c r="M12" s="310"/>
      <c r="N12" s="310"/>
      <c r="O12" s="310"/>
      <c r="Q12" s="310"/>
      <c r="R12" s="579">
        <v>2250</v>
      </c>
      <c r="S12" s="177">
        <f t="shared" si="0"/>
        <v>0</v>
      </c>
      <c r="T12" s="206"/>
      <c r="U12" s="206"/>
      <c r="V12" s="206"/>
      <c r="W12" s="206"/>
      <c r="X12" s="206"/>
      <c r="Y12" s="175"/>
      <c r="Z12" s="175"/>
      <c r="AA12" s="310"/>
      <c r="AB12" s="175"/>
      <c r="AD12" s="566"/>
    </row>
    <row r="13" spans="1:30" ht="15" customHeight="1" x14ac:dyDescent="0.25">
      <c r="B13" s="480" t="s">
        <v>434</v>
      </c>
      <c r="C13" s="468"/>
      <c r="D13" s="310"/>
      <c r="E13" s="310"/>
      <c r="F13" s="118"/>
      <c r="G13" s="578">
        <v>4.6900000000000004</v>
      </c>
      <c r="H13" s="217"/>
      <c r="I13" s="310"/>
      <c r="J13" s="310"/>
      <c r="K13" s="310"/>
      <c r="L13" s="310"/>
      <c r="M13" s="310"/>
      <c r="N13" s="310"/>
      <c r="O13" s="310"/>
      <c r="P13" s="395"/>
      <c r="Q13" s="310"/>
      <c r="R13" s="579">
        <v>3125</v>
      </c>
      <c r="S13" s="217">
        <f t="shared" si="0"/>
        <v>0</v>
      </c>
      <c r="T13" s="206"/>
      <c r="U13" s="206"/>
      <c r="V13" s="206"/>
      <c r="W13" s="206"/>
      <c r="X13" s="206"/>
      <c r="Y13" s="310"/>
      <c r="Z13" s="310"/>
      <c r="AA13" s="310"/>
      <c r="AB13" s="310"/>
      <c r="AD13" s="566"/>
    </row>
    <row r="14" spans="1:30" s="335" customFormat="1" ht="15" customHeight="1" x14ac:dyDescent="0.25">
      <c r="B14" s="480" t="s">
        <v>682</v>
      </c>
      <c r="C14" s="578">
        <v>-0.74</v>
      </c>
      <c r="D14" s="301"/>
      <c r="E14" s="301"/>
      <c r="G14" s="413"/>
      <c r="R14" s="413"/>
    </row>
    <row r="15" spans="1:30" s="335" customFormat="1" ht="15" customHeight="1" x14ac:dyDescent="0.25">
      <c r="B15" s="480" t="s">
        <v>683</v>
      </c>
      <c r="C15" s="468"/>
      <c r="D15" s="301"/>
      <c r="E15" s="301"/>
      <c r="G15" s="578">
        <v>5.0650000000000004</v>
      </c>
      <c r="H15" s="549"/>
      <c r="I15" s="301"/>
      <c r="J15" s="301"/>
      <c r="K15" s="301"/>
      <c r="L15" s="301"/>
      <c r="M15" s="301"/>
      <c r="N15" s="301"/>
      <c r="O15" s="301"/>
      <c r="P15" s="395"/>
      <c r="Q15" s="301"/>
      <c r="R15" s="579">
        <v>3375</v>
      </c>
      <c r="S15" s="176">
        <f t="shared" ref="S15:S16" si="1">E15</f>
        <v>0</v>
      </c>
      <c r="T15" s="405"/>
      <c r="U15" s="405"/>
      <c r="V15" s="405"/>
      <c r="W15" s="405"/>
      <c r="X15" s="405"/>
      <c r="Y15" s="301"/>
      <c r="Z15" s="301"/>
      <c r="AA15" s="301"/>
      <c r="AB15" s="301"/>
      <c r="AC15" s="159"/>
      <c r="AD15" s="567"/>
    </row>
    <row r="16" spans="1:30" s="335" customFormat="1" ht="15" customHeight="1" x14ac:dyDescent="0.25">
      <c r="B16" s="480" t="s">
        <v>684</v>
      </c>
      <c r="C16" s="578">
        <v>-0.74</v>
      </c>
      <c r="D16" s="301"/>
      <c r="E16" s="301"/>
      <c r="G16" s="578">
        <v>5.0650000000000004</v>
      </c>
      <c r="H16" s="549"/>
      <c r="I16" s="301"/>
      <c r="J16" s="301"/>
      <c r="K16" s="301"/>
      <c r="L16" s="301"/>
      <c r="M16" s="301"/>
      <c r="N16" s="301"/>
      <c r="O16" s="301"/>
      <c r="P16" s="395"/>
      <c r="Q16" s="301"/>
      <c r="R16" s="579">
        <v>3375</v>
      </c>
      <c r="S16" s="177">
        <f t="shared" si="1"/>
        <v>0</v>
      </c>
      <c r="T16" s="405"/>
      <c r="U16" s="405"/>
      <c r="V16" s="405"/>
      <c r="W16" s="405"/>
      <c r="X16" s="405"/>
      <c r="Y16" s="301"/>
      <c r="Z16" s="301"/>
      <c r="AA16" s="301"/>
      <c r="AB16" s="301"/>
      <c r="AC16" s="159"/>
      <c r="AD16" s="567"/>
    </row>
    <row r="17" spans="1:30" ht="15" customHeight="1" thickBot="1" x14ac:dyDescent="0.3">
      <c r="A17" s="335"/>
      <c r="B17" s="497" t="s">
        <v>436</v>
      </c>
      <c r="C17" s="578">
        <v>-0.74</v>
      </c>
      <c r="D17" s="301"/>
      <c r="E17" s="301"/>
      <c r="F17" s="395"/>
      <c r="G17" s="578">
        <v>5.0650000000000004</v>
      </c>
      <c r="H17" s="549"/>
      <c r="I17" s="301"/>
      <c r="J17" s="301"/>
      <c r="K17" s="301"/>
      <c r="L17" s="301"/>
      <c r="M17" s="301"/>
      <c r="N17" s="301"/>
      <c r="O17" s="301"/>
      <c r="P17" s="395"/>
      <c r="Q17" s="301"/>
      <c r="R17" s="579">
        <v>3375</v>
      </c>
      <c r="S17" s="178">
        <f t="shared" si="0"/>
        <v>0</v>
      </c>
      <c r="T17" s="206"/>
      <c r="U17" s="206"/>
      <c r="V17" s="206"/>
      <c r="W17" s="206"/>
      <c r="X17" s="206"/>
      <c r="Y17" s="175"/>
      <c r="Z17" s="175"/>
      <c r="AA17" s="310"/>
      <c r="AB17" s="175"/>
      <c r="AD17" s="567"/>
    </row>
    <row r="18" spans="1:30" s="2" customFormat="1" ht="15" hidden="1" customHeight="1" x14ac:dyDescent="0.25">
      <c r="A18" s="313"/>
      <c r="B18" s="260" t="str">
        <f>B7&amp;" Total"</f>
        <v>Bonds Total</v>
      </c>
      <c r="C18" s="179"/>
      <c r="D18" s="179"/>
      <c r="E18" s="179"/>
      <c r="F18" s="168"/>
      <c r="G18" s="179"/>
      <c r="H18" s="211"/>
      <c r="I18" s="179"/>
      <c r="J18" s="179"/>
      <c r="K18" s="179"/>
      <c r="L18" s="179"/>
      <c r="M18" s="179"/>
      <c r="N18" s="179"/>
      <c r="O18" s="179"/>
      <c r="P18" s="505"/>
      <c r="Q18" s="179"/>
      <c r="R18" s="179"/>
      <c r="S18" s="211">
        <f t="shared" si="0"/>
        <v>0</v>
      </c>
      <c r="T18" s="179">
        <f t="shared" ref="T18:U18" si="2">SUM(T8:T17)</f>
        <v>0</v>
      </c>
      <c r="U18" s="179">
        <f t="shared" si="2"/>
        <v>0</v>
      </c>
      <c r="V18" s="179">
        <f t="shared" ref="V18:AB18" si="3">SUM(V8:V17)</f>
        <v>0</v>
      </c>
      <c r="W18" s="179">
        <f t="shared" si="3"/>
        <v>0</v>
      </c>
      <c r="X18" s="179">
        <f t="shared" si="3"/>
        <v>0</v>
      </c>
      <c r="Y18" s="179">
        <f t="shared" si="3"/>
        <v>0</v>
      </c>
      <c r="Z18" s="179">
        <f t="shared" si="3"/>
        <v>0</v>
      </c>
      <c r="AA18" s="179">
        <f t="shared" ref="AA18" si="4">SUM(AA8:AA17)</f>
        <v>0</v>
      </c>
      <c r="AB18" s="179">
        <f t="shared" si="3"/>
        <v>0</v>
      </c>
    </row>
    <row r="19" spans="1:30" ht="15" hidden="1" customHeight="1" x14ac:dyDescent="0.25">
      <c r="B19" s="136" t="s">
        <v>467</v>
      </c>
      <c r="C19" s="310"/>
      <c r="D19" s="310"/>
      <c r="E19" s="310"/>
      <c r="F19" s="118"/>
      <c r="G19" s="310"/>
      <c r="H19" s="176"/>
      <c r="I19" s="310"/>
      <c r="J19" s="310"/>
      <c r="K19" s="310"/>
      <c r="L19" s="310"/>
      <c r="M19" s="310"/>
      <c r="N19" s="310"/>
      <c r="O19" s="310"/>
      <c r="Q19" s="310"/>
      <c r="R19" s="310"/>
      <c r="S19" s="176">
        <f t="shared" si="0"/>
        <v>0</v>
      </c>
      <c r="T19" s="206"/>
      <c r="U19" s="206"/>
      <c r="V19" s="206"/>
      <c r="W19" s="206"/>
      <c r="X19" s="206"/>
      <c r="Y19" s="175"/>
      <c r="Z19" s="175"/>
      <c r="AA19" s="310"/>
      <c r="AB19" s="175"/>
    </row>
    <row r="20" spans="1:30" ht="15" hidden="1" customHeight="1" x14ac:dyDescent="0.25">
      <c r="B20" s="136" t="s">
        <v>198</v>
      </c>
      <c r="C20" s="310"/>
      <c r="D20" s="310"/>
      <c r="E20" s="310"/>
      <c r="F20" s="118"/>
      <c r="G20" s="310"/>
      <c r="H20" s="177"/>
      <c r="I20" s="310"/>
      <c r="J20" s="310"/>
      <c r="K20" s="310"/>
      <c r="L20" s="310"/>
      <c r="M20" s="310"/>
      <c r="N20" s="310"/>
      <c r="O20" s="310"/>
      <c r="Q20" s="310"/>
      <c r="R20" s="310"/>
      <c r="S20" s="177">
        <f>E20</f>
        <v>0</v>
      </c>
      <c r="T20" s="206"/>
      <c r="U20" s="206"/>
      <c r="V20" s="206"/>
      <c r="W20" s="206"/>
      <c r="X20" s="206"/>
      <c r="Y20" s="175"/>
      <c r="Z20" s="175"/>
      <c r="AA20" s="310"/>
      <c r="AB20" s="175"/>
    </row>
    <row r="21" spans="1:30" ht="15" hidden="1" customHeight="1" x14ac:dyDescent="0.25">
      <c r="B21" s="136" t="s">
        <v>199</v>
      </c>
      <c r="C21" s="310"/>
      <c r="D21" s="310"/>
      <c r="E21" s="310"/>
      <c r="F21" s="118"/>
      <c r="G21" s="310"/>
      <c r="H21" s="177"/>
      <c r="I21" s="310"/>
      <c r="J21" s="310"/>
      <c r="K21" s="310"/>
      <c r="L21" s="310"/>
      <c r="M21" s="310"/>
      <c r="N21" s="310"/>
      <c r="O21" s="310"/>
      <c r="Q21" s="310"/>
      <c r="R21" s="310"/>
      <c r="S21" s="177">
        <f>E21</f>
        <v>0</v>
      </c>
      <c r="T21" s="206"/>
      <c r="U21" s="206"/>
      <c r="V21" s="206"/>
      <c r="W21" s="206"/>
      <c r="X21" s="206"/>
      <c r="Y21" s="175"/>
      <c r="Z21" s="175"/>
      <c r="AA21" s="310"/>
      <c r="AB21" s="175"/>
    </row>
    <row r="22" spans="1:30" ht="15" hidden="1" customHeight="1" x14ac:dyDescent="0.25">
      <c r="B22" s="136" t="s">
        <v>200</v>
      </c>
      <c r="C22" s="310"/>
      <c r="D22" s="310"/>
      <c r="E22" s="310"/>
      <c r="F22" s="118"/>
      <c r="G22" s="310"/>
      <c r="H22" s="177"/>
      <c r="I22" s="310"/>
      <c r="J22" s="310"/>
      <c r="K22" s="310"/>
      <c r="L22" s="310"/>
      <c r="M22" s="310"/>
      <c r="N22" s="310"/>
      <c r="O22" s="310"/>
      <c r="Q22" s="310"/>
      <c r="R22" s="310"/>
      <c r="S22" s="177">
        <f>E22</f>
        <v>0</v>
      </c>
      <c r="T22" s="206"/>
      <c r="U22" s="206"/>
      <c r="V22" s="206"/>
      <c r="W22" s="206"/>
      <c r="X22" s="206"/>
      <c r="Y22" s="175"/>
      <c r="Z22" s="175"/>
      <c r="AA22" s="310"/>
      <c r="AB22" s="175"/>
    </row>
    <row r="23" spans="1:30" ht="15" hidden="1" customHeight="1" x14ac:dyDescent="0.25">
      <c r="B23" s="136" t="s">
        <v>464</v>
      </c>
      <c r="C23" s="310"/>
      <c r="D23" s="310"/>
      <c r="E23" s="310"/>
      <c r="F23" s="118"/>
      <c r="G23" s="310"/>
      <c r="H23" s="177"/>
      <c r="I23" s="310"/>
      <c r="J23" s="310"/>
      <c r="K23" s="310"/>
      <c r="L23" s="310"/>
      <c r="M23" s="310"/>
      <c r="N23" s="310"/>
      <c r="O23" s="310"/>
      <c r="Q23" s="310"/>
      <c r="R23" s="310"/>
      <c r="S23" s="177">
        <f>E23</f>
        <v>0</v>
      </c>
      <c r="T23" s="206"/>
      <c r="U23" s="206"/>
      <c r="V23" s="206"/>
      <c r="W23" s="206"/>
      <c r="X23" s="206"/>
      <c r="Y23" s="175"/>
      <c r="Z23" s="175"/>
      <c r="AA23" s="310"/>
      <c r="AB23" s="175"/>
    </row>
    <row r="24" spans="1:30" ht="15" hidden="1" customHeight="1" x14ac:dyDescent="0.25">
      <c r="B24" s="136" t="s">
        <v>468</v>
      </c>
      <c r="C24" s="310"/>
      <c r="D24" s="310"/>
      <c r="E24" s="310"/>
      <c r="F24" s="118"/>
      <c r="G24" s="310"/>
      <c r="H24" s="177"/>
      <c r="I24" s="310"/>
      <c r="J24" s="310"/>
      <c r="K24" s="310"/>
      <c r="L24" s="310"/>
      <c r="M24" s="310"/>
      <c r="N24" s="310"/>
      <c r="O24" s="310"/>
      <c r="Q24" s="310"/>
      <c r="R24" s="310"/>
      <c r="S24" s="177">
        <f>E24</f>
        <v>0</v>
      </c>
      <c r="T24" s="206"/>
      <c r="U24" s="206"/>
      <c r="V24" s="206"/>
      <c r="W24" s="206"/>
      <c r="X24" s="206"/>
      <c r="Y24" s="175"/>
      <c r="Z24" s="175"/>
      <c r="AA24" s="310"/>
      <c r="AB24" s="175"/>
    </row>
    <row r="25" spans="1:30" ht="15" hidden="1" customHeight="1" x14ac:dyDescent="0.25">
      <c r="B25" s="136" t="s">
        <v>449</v>
      </c>
      <c r="C25" s="310"/>
      <c r="D25" s="310"/>
      <c r="E25" s="310"/>
      <c r="F25" s="118"/>
      <c r="G25" s="310"/>
      <c r="H25" s="177"/>
      <c r="I25" s="310"/>
      <c r="J25" s="310"/>
      <c r="K25" s="310"/>
      <c r="L25" s="310"/>
      <c r="M25" s="310"/>
      <c r="N25" s="310"/>
      <c r="O25" s="310"/>
      <c r="Q25" s="310"/>
      <c r="R25" s="310"/>
      <c r="S25" s="177">
        <f t="shared" si="0"/>
        <v>0</v>
      </c>
      <c r="T25" s="206"/>
      <c r="U25" s="206"/>
      <c r="V25" s="206"/>
      <c r="W25" s="206"/>
      <c r="X25" s="206"/>
      <c r="Y25" s="175"/>
      <c r="Z25" s="175"/>
      <c r="AA25" s="310"/>
      <c r="AB25" s="175"/>
    </row>
    <row r="26" spans="1:30" ht="15" hidden="1" customHeight="1" x14ac:dyDescent="0.25">
      <c r="B26" s="136" t="s">
        <v>450</v>
      </c>
      <c r="C26" s="310"/>
      <c r="D26" s="310"/>
      <c r="E26" s="310"/>
      <c r="F26" s="118"/>
      <c r="G26" s="310"/>
      <c r="H26" s="177"/>
      <c r="I26" s="310"/>
      <c r="J26" s="310"/>
      <c r="K26" s="310"/>
      <c r="L26" s="310"/>
      <c r="M26" s="310"/>
      <c r="N26" s="310"/>
      <c r="O26" s="310"/>
      <c r="Q26" s="310"/>
      <c r="R26" s="310"/>
      <c r="S26" s="177">
        <f t="shared" si="0"/>
        <v>0</v>
      </c>
      <c r="T26" s="206"/>
      <c r="U26" s="206"/>
      <c r="V26" s="206"/>
      <c r="W26" s="206"/>
      <c r="X26" s="206"/>
      <c r="Y26" s="175"/>
      <c r="Z26" s="175"/>
      <c r="AA26" s="310"/>
      <c r="AB26" s="175"/>
    </row>
    <row r="27" spans="1:30" ht="15" hidden="1" customHeight="1" x14ac:dyDescent="0.25">
      <c r="B27" s="136" t="s">
        <v>451</v>
      </c>
      <c r="C27" s="310"/>
      <c r="D27" s="310"/>
      <c r="E27" s="310"/>
      <c r="F27" s="118"/>
      <c r="G27" s="310"/>
      <c r="H27" s="177"/>
      <c r="I27" s="310"/>
      <c r="J27" s="310"/>
      <c r="K27" s="310"/>
      <c r="L27" s="310"/>
      <c r="M27" s="310"/>
      <c r="N27" s="310"/>
      <c r="O27" s="310"/>
      <c r="Q27" s="310"/>
      <c r="R27" s="310"/>
      <c r="S27" s="177">
        <f>E27</f>
        <v>0</v>
      </c>
      <c r="T27" s="206"/>
      <c r="U27" s="206"/>
      <c r="V27" s="206"/>
      <c r="W27" s="206"/>
      <c r="X27" s="206"/>
      <c r="Y27" s="175"/>
      <c r="Z27" s="175"/>
      <c r="AA27" s="310"/>
      <c r="AB27" s="175"/>
    </row>
    <row r="28" spans="1:30" ht="15" hidden="1" customHeight="1" x14ac:dyDescent="0.25">
      <c r="B28" s="136" t="s">
        <v>452</v>
      </c>
      <c r="C28" s="310"/>
      <c r="D28" s="310"/>
      <c r="E28" s="310"/>
      <c r="F28" s="118"/>
      <c r="G28" s="310"/>
      <c r="H28" s="177"/>
      <c r="I28" s="310"/>
      <c r="J28" s="310"/>
      <c r="K28" s="310"/>
      <c r="L28" s="310"/>
      <c r="M28" s="310"/>
      <c r="N28" s="310"/>
      <c r="O28" s="310"/>
      <c r="Q28" s="310"/>
      <c r="R28" s="310"/>
      <c r="S28" s="177">
        <f>E28</f>
        <v>0</v>
      </c>
      <c r="T28" s="206"/>
      <c r="U28" s="206"/>
      <c r="V28" s="206"/>
      <c r="W28" s="206"/>
      <c r="X28" s="206"/>
      <c r="Y28" s="175"/>
      <c r="Z28" s="175"/>
      <c r="AA28" s="310"/>
      <c r="AB28" s="175"/>
    </row>
    <row r="29" spans="1:30" ht="15" hidden="1" customHeight="1" x14ac:dyDescent="0.25">
      <c r="B29" s="136" t="s">
        <v>469</v>
      </c>
      <c r="C29" s="310"/>
      <c r="D29" s="310"/>
      <c r="E29" s="310"/>
      <c r="F29" s="118"/>
      <c r="G29" s="310"/>
      <c r="H29" s="177"/>
      <c r="I29" s="310"/>
      <c r="J29" s="310"/>
      <c r="K29" s="310"/>
      <c r="L29" s="310"/>
      <c r="M29" s="310"/>
      <c r="N29" s="310"/>
      <c r="O29" s="310"/>
      <c r="Q29" s="310"/>
      <c r="R29" s="310"/>
      <c r="S29" s="177">
        <f t="shared" si="0"/>
        <v>0</v>
      </c>
      <c r="T29" s="206"/>
      <c r="U29" s="206"/>
      <c r="V29" s="206"/>
      <c r="W29" s="206"/>
      <c r="X29" s="206"/>
      <c r="Y29" s="175"/>
      <c r="Z29" s="175"/>
      <c r="AA29" s="310"/>
      <c r="AB29" s="175"/>
    </row>
    <row r="30" spans="1:30" ht="15" hidden="1" customHeight="1" x14ac:dyDescent="0.25">
      <c r="B30" s="136" t="s">
        <v>465</v>
      </c>
      <c r="C30" s="310"/>
      <c r="D30" s="310"/>
      <c r="E30" s="310"/>
      <c r="F30" s="118"/>
      <c r="G30" s="310"/>
      <c r="H30" s="177"/>
      <c r="I30" s="310"/>
      <c r="J30" s="310"/>
      <c r="K30" s="310"/>
      <c r="L30" s="310"/>
      <c r="M30" s="310"/>
      <c r="N30" s="310"/>
      <c r="O30" s="310"/>
      <c r="Q30" s="310"/>
      <c r="R30" s="310"/>
      <c r="S30" s="177">
        <f t="shared" si="0"/>
        <v>0</v>
      </c>
      <c r="T30" s="206"/>
      <c r="U30" s="206"/>
      <c r="V30" s="206"/>
      <c r="W30" s="206"/>
      <c r="X30" s="206"/>
      <c r="Y30" s="175"/>
      <c r="Z30" s="175"/>
      <c r="AA30" s="310"/>
      <c r="AB30" s="175"/>
    </row>
    <row r="31" spans="1:30" ht="15" hidden="1" customHeight="1" x14ac:dyDescent="0.25">
      <c r="B31" s="136" t="s">
        <v>466</v>
      </c>
      <c r="C31" s="310"/>
      <c r="D31" s="310"/>
      <c r="E31" s="310"/>
      <c r="F31" s="118"/>
      <c r="G31" s="210"/>
      <c r="H31" s="178"/>
      <c r="I31" s="210"/>
      <c r="J31" s="210"/>
      <c r="K31" s="210"/>
      <c r="L31" s="210"/>
      <c r="M31" s="210"/>
      <c r="N31" s="210"/>
      <c r="O31" s="210"/>
      <c r="Q31" s="310"/>
      <c r="R31" s="210"/>
      <c r="S31" s="178">
        <f t="shared" si="0"/>
        <v>0</v>
      </c>
      <c r="T31" s="206"/>
      <c r="U31" s="206"/>
      <c r="V31" s="206"/>
      <c r="W31" s="206"/>
      <c r="X31" s="206"/>
      <c r="Y31" s="175"/>
      <c r="Z31" s="175"/>
      <c r="AA31" s="310"/>
      <c r="AB31" s="175"/>
    </row>
    <row r="32" spans="1:30" s="2" customFormat="1" ht="15.75" hidden="1" customHeight="1" thickBot="1" x14ac:dyDescent="0.3">
      <c r="A32" s="313"/>
      <c r="B32" s="262" t="str">
        <f>B7&amp;" Total"</f>
        <v>Bonds Total</v>
      </c>
      <c r="C32" s="179"/>
      <c r="D32" s="179"/>
      <c r="E32" s="179"/>
      <c r="F32" s="313"/>
      <c r="G32" s="179"/>
      <c r="H32" s="212"/>
      <c r="I32" s="179"/>
      <c r="J32" s="179"/>
      <c r="K32" s="179"/>
      <c r="L32" s="179"/>
      <c r="M32" s="179"/>
      <c r="N32" s="179"/>
      <c r="O32" s="179"/>
      <c r="P32" s="319"/>
      <c r="Q32" s="179"/>
      <c r="R32" s="179"/>
      <c r="S32" s="212">
        <f t="shared" ref="S32:AB32" si="5">SUM(S19:S31)</f>
        <v>0</v>
      </c>
      <c r="T32" s="179">
        <f t="shared" si="5"/>
        <v>0</v>
      </c>
      <c r="U32" s="179">
        <f t="shared" ref="U32:V32" si="6">SUM(U19:U31)</f>
        <v>0</v>
      </c>
      <c r="V32" s="179">
        <f t="shared" si="6"/>
        <v>0</v>
      </c>
      <c r="W32" s="179">
        <f t="shared" ref="W32" si="7">SUM(W19:W31)</f>
        <v>0</v>
      </c>
      <c r="X32" s="179">
        <f t="shared" si="5"/>
        <v>0</v>
      </c>
      <c r="Y32" s="179">
        <f t="shared" si="5"/>
        <v>0</v>
      </c>
      <c r="Z32" s="179">
        <f t="shared" si="5"/>
        <v>0</v>
      </c>
      <c r="AA32" s="179">
        <f t="shared" ref="AA32" si="8">SUM(AA19:AA31)</f>
        <v>0</v>
      </c>
      <c r="AB32" s="179">
        <f t="shared" si="5"/>
        <v>0</v>
      </c>
    </row>
    <row r="33" spans="1:30" s="76" customFormat="1" ht="15" customHeight="1" x14ac:dyDescent="0.25">
      <c r="A33" s="339"/>
      <c r="B33" s="339"/>
      <c r="C33" s="339"/>
      <c r="D33" s="339"/>
      <c r="E33" s="339"/>
      <c r="F33" s="321"/>
      <c r="G33" s="339"/>
      <c r="H33" s="339"/>
      <c r="I33" s="339"/>
      <c r="J33" s="339"/>
      <c r="K33" s="339"/>
      <c r="L33" s="339"/>
      <c r="M33" s="339"/>
      <c r="N33" s="339"/>
      <c r="O33" s="339"/>
      <c r="P33" s="321"/>
      <c r="Q33" s="339"/>
      <c r="R33" s="339"/>
      <c r="S33" s="19"/>
      <c r="T33" s="339"/>
      <c r="U33" s="339"/>
      <c r="AA33" s="339"/>
      <c r="AC33" s="7"/>
    </row>
    <row r="34" spans="1:30" ht="15.75" customHeight="1" thickBot="1" x14ac:dyDescent="0.3">
      <c r="B34" s="1" t="s">
        <v>437</v>
      </c>
    </row>
    <row r="35" spans="1:30" ht="15" customHeight="1" x14ac:dyDescent="0.25">
      <c r="B35" s="479" t="s">
        <v>429</v>
      </c>
      <c r="C35" s="578">
        <v>-0.33900000000000002</v>
      </c>
      <c r="D35" s="310"/>
      <c r="E35" s="310"/>
      <c r="G35" s="468"/>
      <c r="H35" s="176"/>
      <c r="I35" s="310"/>
      <c r="J35" s="310"/>
      <c r="K35" s="310"/>
      <c r="L35" s="310"/>
      <c r="M35" s="310"/>
      <c r="N35" s="310"/>
      <c r="O35" s="310"/>
      <c r="Q35" s="310"/>
      <c r="R35" s="468"/>
      <c r="S35" s="176">
        <f t="shared" ref="S35:S58" si="9">E35</f>
        <v>0</v>
      </c>
      <c r="T35" s="206"/>
      <c r="U35" s="206"/>
      <c r="V35" s="206"/>
      <c r="W35" s="206"/>
      <c r="X35" s="206"/>
      <c r="Y35" s="175"/>
      <c r="Z35" s="175"/>
      <c r="AA35" s="310"/>
      <c r="AB35" s="175"/>
    </row>
    <row r="36" spans="1:30" ht="15" customHeight="1" x14ac:dyDescent="0.25">
      <c r="B36" s="480" t="s">
        <v>430</v>
      </c>
      <c r="C36" s="578">
        <v>-0.33900000000000002</v>
      </c>
      <c r="D36" s="310"/>
      <c r="E36" s="310"/>
      <c r="F36" s="118"/>
      <c r="G36" s="468"/>
      <c r="H36" s="177"/>
      <c r="I36" s="310"/>
      <c r="J36" s="310"/>
      <c r="K36" s="310"/>
      <c r="L36" s="310"/>
      <c r="M36" s="310"/>
      <c r="N36" s="310"/>
      <c r="O36" s="310"/>
      <c r="Q36" s="310"/>
      <c r="R36" s="468"/>
      <c r="S36" s="177">
        <f t="shared" si="9"/>
        <v>0</v>
      </c>
      <c r="T36" s="206"/>
      <c r="U36" s="206"/>
      <c r="V36" s="206"/>
      <c r="W36" s="206"/>
      <c r="X36" s="206"/>
      <c r="Y36" s="175"/>
      <c r="Z36" s="175"/>
      <c r="AA36" s="310"/>
      <c r="AB36" s="175"/>
    </row>
    <row r="37" spans="1:30" ht="15" customHeight="1" x14ac:dyDescent="0.25">
      <c r="B37" s="480" t="s">
        <v>431</v>
      </c>
      <c r="C37" s="578">
        <v>-0.33900000000000002</v>
      </c>
      <c r="D37" s="310"/>
      <c r="E37" s="310"/>
      <c r="F37" s="118"/>
      <c r="G37" s="468"/>
      <c r="H37" s="177"/>
      <c r="I37" s="310"/>
      <c r="J37" s="310"/>
      <c r="K37" s="310"/>
      <c r="L37" s="310"/>
      <c r="M37" s="310"/>
      <c r="N37" s="310"/>
      <c r="O37" s="310"/>
      <c r="P37" s="395"/>
      <c r="Q37" s="310"/>
      <c r="R37" s="468"/>
      <c r="S37" s="177">
        <f t="shared" si="9"/>
        <v>0</v>
      </c>
      <c r="T37" s="206"/>
      <c r="U37" s="206"/>
      <c r="V37" s="206"/>
      <c r="W37" s="206"/>
      <c r="X37" s="206"/>
      <c r="Y37" s="175"/>
      <c r="Z37" s="175"/>
      <c r="AA37" s="310"/>
      <c r="AB37" s="175"/>
    </row>
    <row r="38" spans="1:30" ht="15" customHeight="1" x14ac:dyDescent="0.25">
      <c r="B38" s="480" t="s">
        <v>432</v>
      </c>
      <c r="C38" s="578">
        <v>-0.33900000000000002</v>
      </c>
      <c r="D38" s="310"/>
      <c r="E38" s="310"/>
      <c r="G38" s="468"/>
      <c r="H38" s="177"/>
      <c r="I38" s="310"/>
      <c r="J38" s="310"/>
      <c r="K38" s="310"/>
      <c r="L38" s="310"/>
      <c r="M38" s="310"/>
      <c r="N38" s="310"/>
      <c r="O38" s="310"/>
      <c r="Q38" s="310"/>
      <c r="R38" s="468"/>
      <c r="S38" s="177">
        <f t="shared" si="9"/>
        <v>0</v>
      </c>
      <c r="T38" s="206"/>
      <c r="U38" s="206"/>
      <c r="V38" s="206"/>
      <c r="W38" s="206"/>
      <c r="X38" s="206"/>
      <c r="Y38" s="175"/>
      <c r="Z38" s="175"/>
      <c r="AA38" s="310"/>
      <c r="AB38" s="175"/>
    </row>
    <row r="39" spans="1:30" ht="15" customHeight="1" x14ac:dyDescent="0.25">
      <c r="B39" s="480" t="s">
        <v>433</v>
      </c>
      <c r="C39" s="578">
        <v>-0.40400000000000003</v>
      </c>
      <c r="D39" s="310"/>
      <c r="E39" s="310"/>
      <c r="F39" s="118"/>
      <c r="G39" s="468"/>
      <c r="H39" s="177"/>
      <c r="I39" s="310"/>
      <c r="J39" s="310"/>
      <c r="K39" s="310"/>
      <c r="L39" s="310"/>
      <c r="M39" s="310"/>
      <c r="N39" s="310"/>
      <c r="O39" s="310"/>
      <c r="Q39" s="310"/>
      <c r="R39" s="468"/>
      <c r="S39" s="177">
        <f t="shared" si="9"/>
        <v>0</v>
      </c>
      <c r="T39" s="206"/>
      <c r="U39" s="206"/>
      <c r="V39" s="206"/>
      <c r="W39" s="206"/>
      <c r="X39" s="206"/>
      <c r="Y39" s="175"/>
      <c r="Z39" s="175"/>
      <c r="AA39" s="310"/>
      <c r="AB39" s="175"/>
    </row>
    <row r="40" spans="1:30" ht="15" customHeight="1" x14ac:dyDescent="0.25">
      <c r="B40" s="480" t="s">
        <v>434</v>
      </c>
      <c r="C40" s="578">
        <v>-0.45800000000000002</v>
      </c>
      <c r="D40" s="310"/>
      <c r="E40" s="310"/>
      <c r="F40" s="118"/>
      <c r="G40" s="468"/>
      <c r="H40" s="217"/>
      <c r="I40" s="310"/>
      <c r="J40" s="310"/>
      <c r="K40" s="310"/>
      <c r="L40" s="310"/>
      <c r="M40" s="310"/>
      <c r="N40" s="310"/>
      <c r="O40" s="310"/>
      <c r="P40" s="395"/>
      <c r="Q40" s="310"/>
      <c r="R40" s="468"/>
      <c r="S40" s="217">
        <f t="shared" si="9"/>
        <v>0</v>
      </c>
      <c r="T40" s="206"/>
      <c r="U40" s="206"/>
      <c r="V40" s="206"/>
      <c r="W40" s="206"/>
      <c r="X40" s="206"/>
      <c r="Y40" s="310"/>
      <c r="Z40" s="310"/>
      <c r="AA40" s="310"/>
      <c r="AB40" s="310"/>
    </row>
    <row r="41" spans="1:30" s="335" customFormat="1" ht="15" customHeight="1" x14ac:dyDescent="0.25">
      <c r="B41" s="480" t="s">
        <v>682</v>
      </c>
      <c r="C41" s="578">
        <v>-0.59</v>
      </c>
      <c r="D41" s="301"/>
      <c r="E41" s="301"/>
      <c r="G41" s="413"/>
      <c r="R41" s="413"/>
    </row>
    <row r="42" spans="1:30" s="335" customFormat="1" ht="15" customHeight="1" x14ac:dyDescent="0.25">
      <c r="B42" s="480" t="s">
        <v>683</v>
      </c>
      <c r="C42" s="578">
        <v>-0.59</v>
      </c>
      <c r="D42" s="301"/>
      <c r="E42" s="301"/>
      <c r="G42" s="468"/>
      <c r="H42" s="176"/>
      <c r="I42" s="301"/>
      <c r="J42" s="301"/>
      <c r="K42" s="301"/>
      <c r="L42" s="301"/>
      <c r="M42" s="301"/>
      <c r="N42" s="301"/>
      <c r="O42" s="301"/>
      <c r="Q42" s="301"/>
      <c r="R42" s="468"/>
      <c r="S42" s="176">
        <f t="shared" ref="S42" si="10">E42</f>
        <v>0</v>
      </c>
      <c r="T42" s="405"/>
      <c r="U42" s="405"/>
      <c r="V42" s="405"/>
      <c r="W42" s="405"/>
      <c r="X42" s="405"/>
      <c r="Y42" s="301"/>
      <c r="Z42" s="301"/>
      <c r="AA42" s="301"/>
      <c r="AB42" s="301"/>
      <c r="AC42" s="159"/>
      <c r="AD42" s="567"/>
    </row>
    <row r="43" spans="1:30" s="335" customFormat="1" ht="15" customHeight="1" x14ac:dyDescent="0.25">
      <c r="B43" s="480" t="s">
        <v>684</v>
      </c>
      <c r="C43" s="578">
        <v>-0.59</v>
      </c>
      <c r="D43" s="301"/>
      <c r="E43" s="301"/>
      <c r="G43" s="468"/>
      <c r="H43" s="177"/>
      <c r="I43" s="301"/>
      <c r="J43" s="301"/>
      <c r="K43" s="301"/>
      <c r="L43" s="301"/>
      <c r="M43" s="301"/>
      <c r="N43" s="301"/>
      <c r="O43" s="301"/>
      <c r="Q43" s="301"/>
      <c r="R43" s="468"/>
      <c r="S43" s="177">
        <f t="shared" si="9"/>
        <v>0</v>
      </c>
      <c r="T43" s="405"/>
      <c r="U43" s="405"/>
      <c r="V43" s="405"/>
      <c r="W43" s="405"/>
      <c r="X43" s="405"/>
      <c r="Y43" s="301"/>
      <c r="Z43" s="301"/>
      <c r="AA43" s="301"/>
      <c r="AB43" s="301"/>
      <c r="AC43" s="159"/>
      <c r="AD43" s="567"/>
    </row>
    <row r="44" spans="1:30" ht="15" customHeight="1" thickBot="1" x14ac:dyDescent="0.3">
      <c r="B44" s="481" t="s">
        <v>436</v>
      </c>
      <c r="C44" s="578">
        <v>-0.46800000000000003</v>
      </c>
      <c r="D44" s="310"/>
      <c r="E44" s="310"/>
      <c r="F44" s="118"/>
      <c r="G44" s="468"/>
      <c r="H44" s="178"/>
      <c r="I44" s="310"/>
      <c r="J44" s="310"/>
      <c r="K44" s="310"/>
      <c r="L44" s="310"/>
      <c r="M44" s="310"/>
      <c r="N44" s="310"/>
      <c r="O44" s="310"/>
      <c r="Q44" s="310"/>
      <c r="R44" s="468"/>
      <c r="S44" s="178">
        <f t="shared" si="9"/>
        <v>0</v>
      </c>
      <c r="T44" s="206"/>
      <c r="U44" s="206"/>
      <c r="V44" s="206"/>
      <c r="W44" s="206"/>
      <c r="X44" s="206"/>
      <c r="Y44" s="175"/>
      <c r="Z44" s="175"/>
      <c r="AA44" s="310"/>
      <c r="AB44" s="175"/>
      <c r="AD44" s="567"/>
    </row>
    <row r="45" spans="1:30" s="2" customFormat="1" ht="15" hidden="1" customHeight="1" x14ac:dyDescent="0.25">
      <c r="A45" s="313"/>
      <c r="B45" s="260" t="str">
        <f>B34&amp;" Total"</f>
        <v>Loans Total</v>
      </c>
      <c r="C45" s="179"/>
      <c r="D45" s="179"/>
      <c r="E45" s="179"/>
      <c r="F45" s="168"/>
      <c r="G45" s="179"/>
      <c r="H45" s="211"/>
      <c r="I45" s="179"/>
      <c r="J45" s="179"/>
      <c r="K45" s="179"/>
      <c r="L45" s="179"/>
      <c r="M45" s="179"/>
      <c r="N45" s="179"/>
      <c r="O45" s="179"/>
      <c r="P45" s="505"/>
      <c r="Q45" s="179"/>
      <c r="R45" s="179"/>
      <c r="S45" s="211">
        <f t="shared" si="9"/>
        <v>0</v>
      </c>
      <c r="T45" s="179">
        <f t="shared" ref="T45:U45" si="11">SUM(T35:T44)</f>
        <v>0</v>
      </c>
      <c r="U45" s="179">
        <f t="shared" si="11"/>
        <v>0</v>
      </c>
      <c r="V45" s="179">
        <f t="shared" ref="V45:AB45" si="12">SUM(V35:V44)</f>
        <v>0</v>
      </c>
      <c r="W45" s="179">
        <f t="shared" si="12"/>
        <v>0</v>
      </c>
      <c r="X45" s="179">
        <f t="shared" si="12"/>
        <v>0</v>
      </c>
      <c r="Y45" s="179">
        <f t="shared" si="12"/>
        <v>0</v>
      </c>
      <c r="Z45" s="179">
        <f t="shared" si="12"/>
        <v>0</v>
      </c>
      <c r="AA45" s="179">
        <f t="shared" ref="AA45" si="13">SUM(AA35:AA44)</f>
        <v>0</v>
      </c>
      <c r="AB45" s="179">
        <f t="shared" si="12"/>
        <v>0</v>
      </c>
    </row>
    <row r="46" spans="1:30" ht="15" hidden="1" customHeight="1" x14ac:dyDescent="0.25">
      <c r="B46" s="136" t="s">
        <v>467</v>
      </c>
      <c r="C46" s="310"/>
      <c r="D46" s="310"/>
      <c r="E46" s="310"/>
      <c r="F46" s="118"/>
      <c r="G46" s="310"/>
      <c r="H46" s="176"/>
      <c r="I46" s="310"/>
      <c r="J46" s="310"/>
      <c r="K46" s="310"/>
      <c r="L46" s="310"/>
      <c r="M46" s="310"/>
      <c r="N46" s="310"/>
      <c r="O46" s="310"/>
      <c r="Q46" s="310"/>
      <c r="R46" s="310"/>
      <c r="S46" s="176">
        <f t="shared" si="9"/>
        <v>0</v>
      </c>
      <c r="T46" s="206"/>
      <c r="U46" s="206"/>
      <c r="V46" s="206"/>
      <c r="W46" s="206"/>
      <c r="X46" s="206"/>
      <c r="Y46" s="175"/>
      <c r="Z46" s="175"/>
      <c r="AA46" s="310"/>
      <c r="AB46" s="175"/>
    </row>
    <row r="47" spans="1:30" ht="15" hidden="1" customHeight="1" x14ac:dyDescent="0.25">
      <c r="B47" s="136" t="s">
        <v>198</v>
      </c>
      <c r="C47" s="310"/>
      <c r="D47" s="310"/>
      <c r="E47" s="310"/>
      <c r="F47" s="118"/>
      <c r="G47" s="310"/>
      <c r="H47" s="177"/>
      <c r="I47" s="310"/>
      <c r="J47" s="310"/>
      <c r="K47" s="310"/>
      <c r="L47" s="310"/>
      <c r="M47" s="310"/>
      <c r="N47" s="310"/>
      <c r="O47" s="310"/>
      <c r="Q47" s="310"/>
      <c r="R47" s="310"/>
      <c r="S47" s="177">
        <f t="shared" si="9"/>
        <v>0</v>
      </c>
      <c r="T47" s="206"/>
      <c r="U47" s="206"/>
      <c r="V47" s="206"/>
      <c r="W47" s="206"/>
      <c r="X47" s="206"/>
      <c r="Y47" s="175"/>
      <c r="Z47" s="175"/>
      <c r="AA47" s="310"/>
      <c r="AB47" s="175"/>
    </row>
    <row r="48" spans="1:30" ht="15" hidden="1" customHeight="1" x14ac:dyDescent="0.25">
      <c r="B48" s="136" t="s">
        <v>199</v>
      </c>
      <c r="C48" s="310"/>
      <c r="D48" s="310"/>
      <c r="E48" s="310"/>
      <c r="F48" s="118"/>
      <c r="G48" s="310"/>
      <c r="H48" s="177"/>
      <c r="I48" s="310"/>
      <c r="J48" s="310"/>
      <c r="K48" s="310"/>
      <c r="L48" s="310"/>
      <c r="M48" s="310"/>
      <c r="N48" s="310"/>
      <c r="O48" s="310"/>
      <c r="Q48" s="310"/>
      <c r="R48" s="310"/>
      <c r="S48" s="177">
        <f t="shared" si="9"/>
        <v>0</v>
      </c>
      <c r="T48" s="206"/>
      <c r="U48" s="206"/>
      <c r="V48" s="206"/>
      <c r="W48" s="206"/>
      <c r="X48" s="206"/>
      <c r="Y48" s="175"/>
      <c r="Z48" s="175"/>
      <c r="AA48" s="310"/>
      <c r="AB48" s="175"/>
    </row>
    <row r="49" spans="1:30" ht="15" hidden="1" customHeight="1" x14ac:dyDescent="0.25">
      <c r="B49" s="136" t="s">
        <v>200</v>
      </c>
      <c r="C49" s="310"/>
      <c r="D49" s="310"/>
      <c r="E49" s="310"/>
      <c r="F49" s="118"/>
      <c r="G49" s="310"/>
      <c r="H49" s="177"/>
      <c r="I49" s="310"/>
      <c r="J49" s="310"/>
      <c r="K49" s="310"/>
      <c r="L49" s="310"/>
      <c r="M49" s="310"/>
      <c r="N49" s="310"/>
      <c r="O49" s="310"/>
      <c r="Q49" s="310"/>
      <c r="R49" s="310"/>
      <c r="S49" s="177">
        <f t="shared" si="9"/>
        <v>0</v>
      </c>
      <c r="T49" s="206"/>
      <c r="U49" s="206"/>
      <c r="V49" s="206"/>
      <c r="W49" s="206"/>
      <c r="X49" s="206"/>
      <c r="Y49" s="175"/>
      <c r="Z49" s="175"/>
      <c r="AA49" s="310"/>
      <c r="AB49" s="175"/>
    </row>
    <row r="50" spans="1:30" ht="15" hidden="1" customHeight="1" x14ac:dyDescent="0.25">
      <c r="B50" s="136" t="s">
        <v>464</v>
      </c>
      <c r="C50" s="310"/>
      <c r="D50" s="310"/>
      <c r="E50" s="310"/>
      <c r="F50" s="118"/>
      <c r="G50" s="310"/>
      <c r="H50" s="177"/>
      <c r="I50" s="310"/>
      <c r="J50" s="310"/>
      <c r="K50" s="310"/>
      <c r="L50" s="310"/>
      <c r="M50" s="310"/>
      <c r="N50" s="310"/>
      <c r="O50" s="310"/>
      <c r="Q50" s="310"/>
      <c r="R50" s="310"/>
      <c r="S50" s="177">
        <f t="shared" si="9"/>
        <v>0</v>
      </c>
      <c r="T50" s="206"/>
      <c r="U50" s="206"/>
      <c r="V50" s="206"/>
      <c r="W50" s="206"/>
      <c r="X50" s="206"/>
      <c r="Y50" s="175"/>
      <c r="Z50" s="175"/>
      <c r="AA50" s="310"/>
      <c r="AB50" s="175"/>
    </row>
    <row r="51" spans="1:30" ht="15" hidden="1" customHeight="1" x14ac:dyDescent="0.25">
      <c r="B51" s="136" t="s">
        <v>468</v>
      </c>
      <c r="C51" s="310"/>
      <c r="D51" s="310"/>
      <c r="E51" s="310"/>
      <c r="F51" s="118"/>
      <c r="G51" s="310"/>
      <c r="H51" s="177"/>
      <c r="I51" s="310"/>
      <c r="J51" s="310"/>
      <c r="K51" s="310"/>
      <c r="L51" s="310"/>
      <c r="M51" s="310"/>
      <c r="N51" s="310"/>
      <c r="O51" s="310"/>
      <c r="Q51" s="310"/>
      <c r="R51" s="310"/>
      <c r="S51" s="177">
        <f t="shared" si="9"/>
        <v>0</v>
      </c>
      <c r="T51" s="206"/>
      <c r="U51" s="206"/>
      <c r="V51" s="206"/>
      <c r="W51" s="206"/>
      <c r="X51" s="206"/>
      <c r="Y51" s="175"/>
      <c r="Z51" s="175"/>
      <c r="AA51" s="310"/>
      <c r="AB51" s="175"/>
    </row>
    <row r="52" spans="1:30" ht="15" hidden="1" customHeight="1" x14ac:dyDescent="0.25">
      <c r="B52" s="136" t="s">
        <v>449</v>
      </c>
      <c r="C52" s="310"/>
      <c r="D52" s="310"/>
      <c r="E52" s="310"/>
      <c r="F52" s="118"/>
      <c r="G52" s="310"/>
      <c r="H52" s="177"/>
      <c r="I52" s="310"/>
      <c r="J52" s="310"/>
      <c r="K52" s="310"/>
      <c r="L52" s="310"/>
      <c r="M52" s="310"/>
      <c r="N52" s="310"/>
      <c r="O52" s="310"/>
      <c r="Q52" s="310"/>
      <c r="R52" s="310"/>
      <c r="S52" s="177">
        <f t="shared" si="9"/>
        <v>0</v>
      </c>
      <c r="T52" s="206"/>
      <c r="U52" s="206"/>
      <c r="V52" s="206"/>
      <c r="W52" s="206"/>
      <c r="X52" s="206"/>
      <c r="Y52" s="175"/>
      <c r="Z52" s="175"/>
      <c r="AA52" s="310"/>
      <c r="AB52" s="175"/>
    </row>
    <row r="53" spans="1:30" ht="15" hidden="1" customHeight="1" x14ac:dyDescent="0.25">
      <c r="B53" s="136" t="s">
        <v>450</v>
      </c>
      <c r="C53" s="310"/>
      <c r="D53" s="310"/>
      <c r="E53" s="310"/>
      <c r="F53" s="118"/>
      <c r="G53" s="310"/>
      <c r="H53" s="177"/>
      <c r="I53" s="310"/>
      <c r="J53" s="310"/>
      <c r="K53" s="310"/>
      <c r="L53" s="310"/>
      <c r="M53" s="310"/>
      <c r="N53" s="310"/>
      <c r="O53" s="310"/>
      <c r="Q53" s="310"/>
      <c r="R53" s="310"/>
      <c r="S53" s="177">
        <f t="shared" si="9"/>
        <v>0</v>
      </c>
      <c r="T53" s="206"/>
      <c r="U53" s="206"/>
      <c r="V53" s="206"/>
      <c r="W53" s="206"/>
      <c r="X53" s="206"/>
      <c r="Y53" s="175"/>
      <c r="Z53" s="175"/>
      <c r="AA53" s="310"/>
      <c r="AB53" s="175"/>
    </row>
    <row r="54" spans="1:30" ht="15" hidden="1" customHeight="1" x14ac:dyDescent="0.25">
      <c r="B54" s="136" t="s">
        <v>451</v>
      </c>
      <c r="C54" s="310"/>
      <c r="D54" s="310"/>
      <c r="E54" s="310"/>
      <c r="F54" s="118"/>
      <c r="G54" s="310"/>
      <c r="H54" s="177"/>
      <c r="I54" s="310"/>
      <c r="J54" s="310"/>
      <c r="K54" s="310"/>
      <c r="L54" s="310"/>
      <c r="M54" s="310"/>
      <c r="N54" s="310"/>
      <c r="O54" s="310"/>
      <c r="Q54" s="310"/>
      <c r="R54" s="310"/>
      <c r="S54" s="177">
        <f t="shared" si="9"/>
        <v>0</v>
      </c>
      <c r="T54" s="206"/>
      <c r="U54" s="206"/>
      <c r="V54" s="206"/>
      <c r="W54" s="206"/>
      <c r="X54" s="206"/>
      <c r="Y54" s="175"/>
      <c r="Z54" s="175"/>
      <c r="AA54" s="310"/>
      <c r="AB54" s="175"/>
    </row>
    <row r="55" spans="1:30" ht="15" hidden="1" customHeight="1" x14ac:dyDescent="0.25">
      <c r="B55" s="136" t="s">
        <v>452</v>
      </c>
      <c r="C55" s="310"/>
      <c r="D55" s="310"/>
      <c r="E55" s="310"/>
      <c r="F55" s="118"/>
      <c r="G55" s="310"/>
      <c r="H55" s="177"/>
      <c r="I55" s="310"/>
      <c r="J55" s="310"/>
      <c r="K55" s="310"/>
      <c r="L55" s="310"/>
      <c r="M55" s="310"/>
      <c r="N55" s="310"/>
      <c r="O55" s="310"/>
      <c r="Q55" s="310"/>
      <c r="R55" s="310"/>
      <c r="S55" s="177">
        <f t="shared" si="9"/>
        <v>0</v>
      </c>
      <c r="T55" s="206"/>
      <c r="U55" s="206"/>
      <c r="V55" s="206"/>
      <c r="W55" s="206"/>
      <c r="X55" s="206"/>
      <c r="Y55" s="175"/>
      <c r="Z55" s="175"/>
      <c r="AA55" s="310"/>
      <c r="AB55" s="175"/>
    </row>
    <row r="56" spans="1:30" ht="15" hidden="1" customHeight="1" x14ac:dyDescent="0.25">
      <c r="B56" s="136" t="s">
        <v>469</v>
      </c>
      <c r="C56" s="310"/>
      <c r="D56" s="310"/>
      <c r="E56" s="310"/>
      <c r="F56" s="118"/>
      <c r="G56" s="310"/>
      <c r="H56" s="177"/>
      <c r="I56" s="310"/>
      <c r="J56" s="310"/>
      <c r="K56" s="310"/>
      <c r="L56" s="310"/>
      <c r="M56" s="310"/>
      <c r="N56" s="310"/>
      <c r="O56" s="310"/>
      <c r="Q56" s="310"/>
      <c r="R56" s="310"/>
      <c r="S56" s="177">
        <f t="shared" si="9"/>
        <v>0</v>
      </c>
      <c r="T56" s="206"/>
      <c r="U56" s="206"/>
      <c r="V56" s="206"/>
      <c r="W56" s="206"/>
      <c r="X56" s="206"/>
      <c r="Y56" s="175"/>
      <c r="Z56" s="175"/>
      <c r="AA56" s="310"/>
      <c r="AB56" s="175"/>
    </row>
    <row r="57" spans="1:30" ht="15" hidden="1" customHeight="1" x14ac:dyDescent="0.25">
      <c r="B57" s="136" t="s">
        <v>465</v>
      </c>
      <c r="C57" s="310"/>
      <c r="D57" s="310"/>
      <c r="E57" s="310"/>
      <c r="F57" s="118"/>
      <c r="G57" s="310"/>
      <c r="H57" s="177"/>
      <c r="I57" s="310"/>
      <c r="J57" s="310"/>
      <c r="K57" s="310"/>
      <c r="L57" s="310"/>
      <c r="M57" s="310"/>
      <c r="N57" s="310"/>
      <c r="O57" s="310"/>
      <c r="Q57" s="310"/>
      <c r="R57" s="310"/>
      <c r="S57" s="177">
        <f t="shared" si="9"/>
        <v>0</v>
      </c>
      <c r="T57" s="206"/>
      <c r="U57" s="206"/>
      <c r="V57" s="206"/>
      <c r="W57" s="206"/>
      <c r="X57" s="206"/>
      <c r="Y57" s="175"/>
      <c r="Z57" s="175"/>
      <c r="AA57" s="310"/>
      <c r="AB57" s="175"/>
    </row>
    <row r="58" spans="1:30" ht="15" hidden="1" customHeight="1" x14ac:dyDescent="0.25">
      <c r="B58" s="136" t="s">
        <v>466</v>
      </c>
      <c r="C58" s="310"/>
      <c r="D58" s="310"/>
      <c r="E58" s="310"/>
      <c r="F58" s="118"/>
      <c r="G58" s="210"/>
      <c r="H58" s="178"/>
      <c r="I58" s="210"/>
      <c r="J58" s="210"/>
      <c r="K58" s="210"/>
      <c r="L58" s="210"/>
      <c r="M58" s="210"/>
      <c r="N58" s="210"/>
      <c r="O58" s="210"/>
      <c r="Q58" s="310"/>
      <c r="R58" s="210"/>
      <c r="S58" s="178">
        <f t="shared" si="9"/>
        <v>0</v>
      </c>
      <c r="T58" s="206"/>
      <c r="U58" s="206"/>
      <c r="V58" s="206"/>
      <c r="W58" s="206"/>
      <c r="X58" s="206"/>
      <c r="Y58" s="175"/>
      <c r="Z58" s="175"/>
      <c r="AA58" s="310"/>
      <c r="AB58" s="175"/>
    </row>
    <row r="59" spans="1:30" s="2" customFormat="1" ht="15.75" hidden="1" customHeight="1" thickBot="1" x14ac:dyDescent="0.3">
      <c r="A59" s="313"/>
      <c r="B59" s="262" t="str">
        <f>B34&amp;" Total"</f>
        <v>Loans Total</v>
      </c>
      <c r="C59" s="179"/>
      <c r="D59" s="179"/>
      <c r="E59" s="179"/>
      <c r="F59" s="313"/>
      <c r="G59" s="179"/>
      <c r="H59" s="212"/>
      <c r="I59" s="179"/>
      <c r="J59" s="179"/>
      <c r="K59" s="179"/>
      <c r="L59" s="179"/>
      <c r="M59" s="179"/>
      <c r="N59" s="179"/>
      <c r="O59" s="179"/>
      <c r="P59" s="319"/>
      <c r="Q59" s="179"/>
      <c r="R59" s="179"/>
      <c r="S59" s="212">
        <f t="shared" ref="S59:AB59" si="14">SUM(S46:S58)</f>
        <v>0</v>
      </c>
      <c r="T59" s="179">
        <f t="shared" si="14"/>
        <v>0</v>
      </c>
      <c r="U59" s="179">
        <f t="shared" ref="U59:V59" si="15">SUM(U46:U58)</f>
        <v>0</v>
      </c>
      <c r="V59" s="179">
        <f t="shared" si="15"/>
        <v>0</v>
      </c>
      <c r="W59" s="179">
        <f t="shared" ref="W59" si="16">SUM(W46:W58)</f>
        <v>0</v>
      </c>
      <c r="X59" s="179">
        <f t="shared" si="14"/>
        <v>0</v>
      </c>
      <c r="Y59" s="179">
        <f t="shared" si="14"/>
        <v>0</v>
      </c>
      <c r="Z59" s="179">
        <f t="shared" si="14"/>
        <v>0</v>
      </c>
      <c r="AA59" s="179">
        <f t="shared" ref="AA59" si="17">SUM(AA46:AA58)</f>
        <v>0</v>
      </c>
      <c r="AB59" s="179">
        <f t="shared" si="14"/>
        <v>0</v>
      </c>
    </row>
    <row r="61" spans="1:30" ht="15.75" customHeight="1" thickBot="1" x14ac:dyDescent="0.3">
      <c r="B61" s="1" t="s">
        <v>441</v>
      </c>
    </row>
    <row r="62" spans="1:30" ht="15" customHeight="1" x14ac:dyDescent="0.25">
      <c r="B62" s="479" t="s">
        <v>429</v>
      </c>
      <c r="C62" s="468"/>
      <c r="D62" s="310"/>
      <c r="E62" s="310"/>
      <c r="G62" s="578">
        <v>1.5880000000000001</v>
      </c>
      <c r="H62" s="176"/>
      <c r="I62" s="310"/>
      <c r="J62" s="310"/>
      <c r="K62" s="310"/>
      <c r="L62" s="310"/>
      <c r="M62" s="310"/>
      <c r="N62" s="310"/>
      <c r="O62" s="310"/>
      <c r="Q62" s="310"/>
      <c r="R62" s="579">
        <v>437.5</v>
      </c>
      <c r="S62" s="176">
        <f t="shared" ref="S62:S85" si="18">E62</f>
        <v>0</v>
      </c>
      <c r="T62" s="206"/>
      <c r="U62" s="206"/>
      <c r="V62" s="206"/>
      <c r="W62" s="206"/>
      <c r="X62" s="206"/>
      <c r="Y62" s="175"/>
      <c r="Z62" s="175"/>
      <c r="AA62" s="310"/>
      <c r="AB62" s="175"/>
      <c r="AD62" s="566"/>
    </row>
    <row r="63" spans="1:30" ht="15" customHeight="1" x14ac:dyDescent="0.25">
      <c r="B63" s="480" t="s">
        <v>430</v>
      </c>
      <c r="C63" s="468"/>
      <c r="D63" s="310"/>
      <c r="E63" s="310"/>
      <c r="F63" s="118"/>
      <c r="G63" s="578">
        <v>1.8149999999999999</v>
      </c>
      <c r="H63" s="177"/>
      <c r="I63" s="310"/>
      <c r="J63" s="310"/>
      <c r="K63" s="310"/>
      <c r="L63" s="310"/>
      <c r="M63" s="310"/>
      <c r="N63" s="310"/>
      <c r="O63" s="310"/>
      <c r="Q63" s="310"/>
      <c r="R63" s="579">
        <v>500</v>
      </c>
      <c r="S63" s="177">
        <f t="shared" si="18"/>
        <v>0</v>
      </c>
      <c r="T63" s="206"/>
      <c r="U63" s="206"/>
      <c r="V63" s="206"/>
      <c r="W63" s="206"/>
      <c r="X63" s="206"/>
      <c r="Y63" s="175"/>
      <c r="Z63" s="175"/>
      <c r="AA63" s="310"/>
      <c r="AB63" s="175"/>
      <c r="AD63" s="566"/>
    </row>
    <row r="64" spans="1:30" ht="15" customHeight="1" x14ac:dyDescent="0.25">
      <c r="B64" s="480" t="s">
        <v>431</v>
      </c>
      <c r="C64" s="468"/>
      <c r="D64" s="310"/>
      <c r="E64" s="310"/>
      <c r="F64" s="118"/>
      <c r="G64" s="578">
        <v>2.0419999999999998</v>
      </c>
      <c r="H64" s="177"/>
      <c r="I64" s="310"/>
      <c r="J64" s="310"/>
      <c r="K64" s="310"/>
      <c r="L64" s="310"/>
      <c r="M64" s="310"/>
      <c r="N64" s="310"/>
      <c r="O64" s="310"/>
      <c r="P64" s="395"/>
      <c r="Q64" s="310"/>
      <c r="R64" s="579">
        <v>562.5</v>
      </c>
      <c r="S64" s="177">
        <f t="shared" si="18"/>
        <v>0</v>
      </c>
      <c r="T64" s="206"/>
      <c r="U64" s="206"/>
      <c r="V64" s="206"/>
      <c r="W64" s="206"/>
      <c r="X64" s="206"/>
      <c r="Y64" s="175"/>
      <c r="Z64" s="175"/>
      <c r="AA64" s="310"/>
      <c r="AB64" s="175"/>
      <c r="AD64" s="566"/>
    </row>
    <row r="65" spans="1:30" s="76" customFormat="1" ht="15" customHeight="1" x14ac:dyDescent="0.25">
      <c r="A65" s="339"/>
      <c r="B65" s="480" t="s">
        <v>432</v>
      </c>
      <c r="C65" s="468"/>
      <c r="D65" s="310"/>
      <c r="E65" s="310"/>
      <c r="F65" s="321"/>
      <c r="G65" s="578">
        <v>2.351</v>
      </c>
      <c r="H65" s="177"/>
      <c r="I65" s="310"/>
      <c r="J65" s="310"/>
      <c r="K65" s="310"/>
      <c r="L65" s="310"/>
      <c r="M65" s="310"/>
      <c r="N65" s="310"/>
      <c r="O65" s="310"/>
      <c r="P65" s="321"/>
      <c r="Q65" s="310"/>
      <c r="R65" s="579">
        <v>647.5</v>
      </c>
      <c r="S65" s="177">
        <f t="shared" si="18"/>
        <v>0</v>
      </c>
      <c r="T65" s="206"/>
      <c r="U65" s="206"/>
      <c r="V65" s="206"/>
      <c r="W65" s="206"/>
      <c r="X65" s="206"/>
      <c r="Y65" s="175"/>
      <c r="Z65" s="175"/>
      <c r="AA65" s="310"/>
      <c r="AB65" s="175"/>
      <c r="AC65" s="7"/>
      <c r="AD65" s="566"/>
    </row>
    <row r="66" spans="1:30" ht="15" customHeight="1" x14ac:dyDescent="0.25">
      <c r="B66" s="480" t="s">
        <v>433</v>
      </c>
      <c r="C66" s="468"/>
      <c r="D66" s="310"/>
      <c r="E66" s="310"/>
      <c r="F66" s="118"/>
      <c r="G66" s="578">
        <v>4.0579999999999998</v>
      </c>
      <c r="H66" s="177"/>
      <c r="I66" s="310"/>
      <c r="J66" s="310"/>
      <c r="K66" s="310"/>
      <c r="L66" s="310"/>
      <c r="M66" s="310"/>
      <c r="N66" s="310"/>
      <c r="O66" s="310"/>
      <c r="Q66" s="310"/>
      <c r="R66" s="579">
        <v>1856.3</v>
      </c>
      <c r="S66" s="177">
        <f t="shared" si="18"/>
        <v>0</v>
      </c>
      <c r="T66" s="206"/>
      <c r="U66" s="206"/>
      <c r="V66" s="206"/>
      <c r="W66" s="206"/>
      <c r="X66" s="206"/>
      <c r="Y66" s="175"/>
      <c r="Z66" s="175"/>
      <c r="AA66" s="310"/>
      <c r="AB66" s="175"/>
      <c r="AD66" s="566"/>
    </row>
    <row r="67" spans="1:30" s="333" customFormat="1" ht="15" customHeight="1" x14ac:dyDescent="0.25">
      <c r="B67" s="480" t="s">
        <v>434</v>
      </c>
      <c r="C67" s="468"/>
      <c r="D67" s="310"/>
      <c r="E67" s="310"/>
      <c r="F67" s="118"/>
      <c r="G67" s="578">
        <v>4.1269999999999998</v>
      </c>
      <c r="H67" s="217"/>
      <c r="I67" s="310"/>
      <c r="J67" s="310"/>
      <c r="K67" s="310"/>
      <c r="L67" s="310"/>
      <c r="M67" s="310"/>
      <c r="N67" s="310"/>
      <c r="O67" s="310"/>
      <c r="P67" s="395"/>
      <c r="Q67" s="310"/>
      <c r="R67" s="579">
        <v>2750</v>
      </c>
      <c r="S67" s="217">
        <f t="shared" si="18"/>
        <v>0</v>
      </c>
      <c r="T67" s="206"/>
      <c r="U67" s="206"/>
      <c r="V67" s="206"/>
      <c r="W67" s="206"/>
      <c r="X67" s="206"/>
      <c r="Y67" s="310"/>
      <c r="Z67" s="310"/>
      <c r="AA67" s="310"/>
      <c r="AB67" s="310"/>
      <c r="AC67" s="6"/>
      <c r="AD67" s="566"/>
    </row>
    <row r="68" spans="1:30" s="335" customFormat="1" ht="15" customHeight="1" x14ac:dyDescent="0.25">
      <c r="B68" s="480" t="s">
        <v>682</v>
      </c>
      <c r="C68" s="578">
        <v>-0.74</v>
      </c>
      <c r="D68" s="301"/>
      <c r="E68" s="301"/>
      <c r="G68" s="413"/>
      <c r="R68" s="413"/>
      <c r="AD68" s="567"/>
    </row>
    <row r="69" spans="1:30" s="335" customFormat="1" ht="15" customHeight="1" x14ac:dyDescent="0.25">
      <c r="B69" s="480" t="s">
        <v>683</v>
      </c>
      <c r="C69" s="468"/>
      <c r="D69" s="301"/>
      <c r="E69" s="301"/>
      <c r="G69" s="578">
        <v>4.4080000000000004</v>
      </c>
      <c r="H69" s="549"/>
      <c r="I69" s="301"/>
      <c r="J69" s="301"/>
      <c r="K69" s="301"/>
      <c r="L69" s="301"/>
      <c r="M69" s="301"/>
      <c r="N69" s="301"/>
      <c r="O69" s="301"/>
      <c r="P69" s="395"/>
      <c r="Q69" s="301"/>
      <c r="R69" s="579">
        <v>2937.5</v>
      </c>
      <c r="S69" s="176">
        <f t="shared" ref="S69:S70" si="19">E69</f>
        <v>0</v>
      </c>
      <c r="T69" s="405"/>
      <c r="U69" s="405"/>
      <c r="V69" s="405"/>
      <c r="W69" s="405"/>
      <c r="X69" s="405"/>
      <c r="Y69" s="301"/>
      <c r="Z69" s="301"/>
      <c r="AA69" s="301"/>
      <c r="AB69" s="301"/>
      <c r="AC69" s="159"/>
      <c r="AD69" s="567"/>
    </row>
    <row r="70" spans="1:30" s="335" customFormat="1" ht="15" customHeight="1" x14ac:dyDescent="0.25">
      <c r="B70" s="480" t="s">
        <v>684</v>
      </c>
      <c r="C70" s="578">
        <v>-0.74</v>
      </c>
      <c r="D70" s="301"/>
      <c r="E70" s="301"/>
      <c r="G70" s="578">
        <v>4.4080000000000004</v>
      </c>
      <c r="H70" s="549"/>
      <c r="I70" s="301"/>
      <c r="J70" s="301"/>
      <c r="K70" s="301"/>
      <c r="L70" s="301"/>
      <c r="M70" s="301"/>
      <c r="N70" s="301"/>
      <c r="O70" s="301"/>
      <c r="P70" s="395"/>
      <c r="Q70" s="301"/>
      <c r="R70" s="579">
        <v>2937.5</v>
      </c>
      <c r="S70" s="177">
        <f t="shared" si="19"/>
        <v>0</v>
      </c>
      <c r="T70" s="405"/>
      <c r="U70" s="405"/>
      <c r="V70" s="405"/>
      <c r="W70" s="405"/>
      <c r="X70" s="405"/>
      <c r="Y70" s="301"/>
      <c r="Z70" s="301"/>
      <c r="AA70" s="301"/>
      <c r="AB70" s="301"/>
      <c r="AC70" s="159"/>
      <c r="AD70" s="567"/>
    </row>
    <row r="71" spans="1:30" ht="15" customHeight="1" thickBot="1" x14ac:dyDescent="0.3">
      <c r="A71" s="335"/>
      <c r="B71" s="497" t="s">
        <v>436</v>
      </c>
      <c r="C71" s="578">
        <v>-0.74</v>
      </c>
      <c r="D71" s="301"/>
      <c r="E71" s="301"/>
      <c r="F71" s="395"/>
      <c r="G71" s="578">
        <v>4.4080000000000004</v>
      </c>
      <c r="H71" s="549"/>
      <c r="I71" s="301"/>
      <c r="J71" s="301"/>
      <c r="K71" s="301"/>
      <c r="L71" s="301"/>
      <c r="M71" s="301"/>
      <c r="N71" s="301"/>
      <c r="O71" s="301"/>
      <c r="P71" s="395"/>
      <c r="Q71" s="301"/>
      <c r="R71" s="579">
        <v>2937.5</v>
      </c>
      <c r="S71" s="178">
        <f t="shared" si="18"/>
        <v>0</v>
      </c>
      <c r="T71" s="206"/>
      <c r="U71" s="206"/>
      <c r="V71" s="206"/>
      <c r="W71" s="206"/>
      <c r="X71" s="206"/>
      <c r="Y71" s="175"/>
      <c r="Z71" s="175"/>
      <c r="AA71" s="310"/>
      <c r="AB71" s="175"/>
      <c r="AD71" s="567"/>
    </row>
    <row r="72" spans="1:30" s="2" customFormat="1" ht="15" hidden="1" customHeight="1" x14ac:dyDescent="0.25">
      <c r="A72" s="313"/>
      <c r="B72" s="260" t="str">
        <f>B61&amp;" Total"</f>
        <v>Single Name CDS Total</v>
      </c>
      <c r="C72" s="179"/>
      <c r="D72" s="179"/>
      <c r="E72" s="179"/>
      <c r="F72" s="168"/>
      <c r="G72" s="179"/>
      <c r="H72" s="211"/>
      <c r="I72" s="179"/>
      <c r="J72" s="179"/>
      <c r="K72" s="179"/>
      <c r="L72" s="179"/>
      <c r="M72" s="179"/>
      <c r="N72" s="179"/>
      <c r="O72" s="179"/>
      <c r="P72" s="505"/>
      <c r="Q72" s="179"/>
      <c r="R72" s="179"/>
      <c r="S72" s="211">
        <f t="shared" si="18"/>
        <v>0</v>
      </c>
      <c r="T72" s="179">
        <f t="shared" ref="T72:U72" si="20">SUM(T62:T71)</f>
        <v>0</v>
      </c>
      <c r="U72" s="179">
        <f t="shared" si="20"/>
        <v>0</v>
      </c>
      <c r="V72" s="179">
        <f t="shared" ref="V72:AB72" si="21">SUM(V62:V71)</f>
        <v>0</v>
      </c>
      <c r="W72" s="179">
        <f t="shared" si="21"/>
        <v>0</v>
      </c>
      <c r="X72" s="179">
        <f t="shared" si="21"/>
        <v>0</v>
      </c>
      <c r="Y72" s="179">
        <f t="shared" si="21"/>
        <v>0</v>
      </c>
      <c r="Z72" s="179">
        <f t="shared" si="21"/>
        <v>0</v>
      </c>
      <c r="AA72" s="179">
        <f t="shared" ref="AA72" si="22">SUM(AA62:AA71)</f>
        <v>0</v>
      </c>
      <c r="AB72" s="179">
        <f t="shared" si="21"/>
        <v>0</v>
      </c>
    </row>
    <row r="73" spans="1:30" ht="15" hidden="1" customHeight="1" x14ac:dyDescent="0.25">
      <c r="B73" s="136" t="s">
        <v>467</v>
      </c>
      <c r="C73" s="310"/>
      <c r="D73" s="310"/>
      <c r="E73" s="310"/>
      <c r="F73" s="118"/>
      <c r="G73" s="310"/>
      <c r="H73" s="176"/>
      <c r="I73" s="310"/>
      <c r="J73" s="310"/>
      <c r="K73" s="310"/>
      <c r="L73" s="310"/>
      <c r="M73" s="310"/>
      <c r="N73" s="310"/>
      <c r="O73" s="310"/>
      <c r="Q73" s="310"/>
      <c r="R73" s="310"/>
      <c r="S73" s="176">
        <f t="shared" si="18"/>
        <v>0</v>
      </c>
      <c r="T73" s="206"/>
      <c r="U73" s="206"/>
      <c r="V73" s="206"/>
      <c r="W73" s="206"/>
      <c r="X73" s="206"/>
      <c r="Y73" s="175"/>
      <c r="Z73" s="175"/>
      <c r="AA73" s="310"/>
      <c r="AB73" s="175"/>
    </row>
    <row r="74" spans="1:30" ht="15" hidden="1" customHeight="1" x14ac:dyDescent="0.25">
      <c r="B74" s="136" t="s">
        <v>198</v>
      </c>
      <c r="C74" s="310"/>
      <c r="D74" s="310"/>
      <c r="E74" s="310"/>
      <c r="F74" s="118"/>
      <c r="G74" s="310"/>
      <c r="H74" s="177"/>
      <c r="I74" s="310"/>
      <c r="J74" s="310"/>
      <c r="K74" s="310"/>
      <c r="L74" s="310"/>
      <c r="M74" s="310"/>
      <c r="N74" s="310"/>
      <c r="O74" s="310"/>
      <c r="Q74" s="310"/>
      <c r="R74" s="310"/>
      <c r="S74" s="177">
        <f t="shared" si="18"/>
        <v>0</v>
      </c>
      <c r="T74" s="206"/>
      <c r="U74" s="206"/>
      <c r="V74" s="206"/>
      <c r="W74" s="206"/>
      <c r="X74" s="206"/>
      <c r="Y74" s="175"/>
      <c r="Z74" s="175"/>
      <c r="AA74" s="310"/>
      <c r="AB74" s="175"/>
    </row>
    <row r="75" spans="1:30" ht="15" hidden="1" customHeight="1" x14ac:dyDescent="0.25">
      <c r="B75" s="136" t="s">
        <v>199</v>
      </c>
      <c r="C75" s="310"/>
      <c r="D75" s="310"/>
      <c r="E75" s="310"/>
      <c r="F75" s="118"/>
      <c r="G75" s="310"/>
      <c r="H75" s="177"/>
      <c r="I75" s="310"/>
      <c r="J75" s="310"/>
      <c r="K75" s="310"/>
      <c r="L75" s="310"/>
      <c r="M75" s="310"/>
      <c r="N75" s="310"/>
      <c r="O75" s="310"/>
      <c r="Q75" s="310"/>
      <c r="R75" s="310"/>
      <c r="S75" s="177">
        <f t="shared" si="18"/>
        <v>0</v>
      </c>
      <c r="T75" s="206"/>
      <c r="U75" s="206"/>
      <c r="V75" s="206"/>
      <c r="W75" s="206"/>
      <c r="X75" s="206"/>
      <c r="Y75" s="175"/>
      <c r="Z75" s="175"/>
      <c r="AA75" s="310"/>
      <c r="AB75" s="175"/>
    </row>
    <row r="76" spans="1:30" ht="15" hidden="1" customHeight="1" x14ac:dyDescent="0.25">
      <c r="B76" s="136" t="s">
        <v>200</v>
      </c>
      <c r="C76" s="310"/>
      <c r="D76" s="310"/>
      <c r="E76" s="310"/>
      <c r="F76" s="118"/>
      <c r="G76" s="310"/>
      <c r="H76" s="177"/>
      <c r="I76" s="310"/>
      <c r="J76" s="310"/>
      <c r="K76" s="310"/>
      <c r="L76" s="310"/>
      <c r="M76" s="310"/>
      <c r="N76" s="310"/>
      <c r="O76" s="310"/>
      <c r="Q76" s="310"/>
      <c r="R76" s="310"/>
      <c r="S76" s="177">
        <f t="shared" si="18"/>
        <v>0</v>
      </c>
      <c r="T76" s="206"/>
      <c r="U76" s="206"/>
      <c r="V76" s="206"/>
      <c r="W76" s="206"/>
      <c r="X76" s="206"/>
      <c r="Y76" s="175"/>
      <c r="Z76" s="175"/>
      <c r="AA76" s="310"/>
      <c r="AB76" s="175"/>
    </row>
    <row r="77" spans="1:30" ht="15" hidden="1" customHeight="1" x14ac:dyDescent="0.25">
      <c r="B77" s="136" t="s">
        <v>464</v>
      </c>
      <c r="C77" s="310"/>
      <c r="D77" s="310"/>
      <c r="E77" s="310"/>
      <c r="F77" s="118"/>
      <c r="G77" s="310"/>
      <c r="H77" s="177"/>
      <c r="I77" s="310"/>
      <c r="J77" s="310"/>
      <c r="K77" s="310"/>
      <c r="L77" s="310"/>
      <c r="M77" s="310"/>
      <c r="N77" s="310"/>
      <c r="O77" s="310"/>
      <c r="Q77" s="310"/>
      <c r="R77" s="310"/>
      <c r="S77" s="177">
        <f t="shared" si="18"/>
        <v>0</v>
      </c>
      <c r="T77" s="206"/>
      <c r="U77" s="206"/>
      <c r="V77" s="206"/>
      <c r="W77" s="206"/>
      <c r="X77" s="206"/>
      <c r="Y77" s="175"/>
      <c r="Z77" s="175"/>
      <c r="AA77" s="310"/>
      <c r="AB77" s="175"/>
    </row>
    <row r="78" spans="1:30" ht="15" hidden="1" customHeight="1" x14ac:dyDescent="0.25">
      <c r="B78" s="136" t="s">
        <v>468</v>
      </c>
      <c r="C78" s="310"/>
      <c r="D78" s="310"/>
      <c r="E78" s="310"/>
      <c r="F78" s="118"/>
      <c r="G78" s="310"/>
      <c r="H78" s="177"/>
      <c r="I78" s="310"/>
      <c r="J78" s="310"/>
      <c r="K78" s="310"/>
      <c r="L78" s="310"/>
      <c r="M78" s="310"/>
      <c r="N78" s="310"/>
      <c r="O78" s="310"/>
      <c r="Q78" s="310"/>
      <c r="R78" s="310"/>
      <c r="S78" s="177">
        <f t="shared" si="18"/>
        <v>0</v>
      </c>
      <c r="T78" s="206"/>
      <c r="U78" s="206"/>
      <c r="V78" s="206"/>
      <c r="W78" s="206"/>
      <c r="X78" s="206"/>
      <c r="Y78" s="175"/>
      <c r="Z78" s="175"/>
      <c r="AA78" s="310"/>
      <c r="AB78" s="175"/>
    </row>
    <row r="79" spans="1:30" ht="15" hidden="1" customHeight="1" x14ac:dyDescent="0.25">
      <c r="B79" s="136" t="s">
        <v>449</v>
      </c>
      <c r="C79" s="310"/>
      <c r="D79" s="310"/>
      <c r="E79" s="310"/>
      <c r="F79" s="118"/>
      <c r="G79" s="310"/>
      <c r="H79" s="177"/>
      <c r="I79" s="310"/>
      <c r="J79" s="310"/>
      <c r="K79" s="310"/>
      <c r="L79" s="310"/>
      <c r="M79" s="310"/>
      <c r="N79" s="310"/>
      <c r="O79" s="310"/>
      <c r="Q79" s="310"/>
      <c r="R79" s="310"/>
      <c r="S79" s="177">
        <f>E79</f>
        <v>0</v>
      </c>
      <c r="T79" s="206"/>
      <c r="U79" s="206"/>
      <c r="V79" s="206"/>
      <c r="W79" s="206"/>
      <c r="X79" s="206"/>
      <c r="Y79" s="175"/>
      <c r="Z79" s="175"/>
      <c r="AA79" s="310"/>
      <c r="AB79" s="175"/>
    </row>
    <row r="80" spans="1:30" ht="15" hidden="1" customHeight="1" x14ac:dyDescent="0.25">
      <c r="B80" s="136" t="s">
        <v>450</v>
      </c>
      <c r="C80" s="310"/>
      <c r="D80" s="310"/>
      <c r="E80" s="310"/>
      <c r="F80" s="118"/>
      <c r="G80" s="310"/>
      <c r="H80" s="177"/>
      <c r="I80" s="310"/>
      <c r="J80" s="310"/>
      <c r="K80" s="310"/>
      <c r="L80" s="310"/>
      <c r="M80" s="310"/>
      <c r="N80" s="310"/>
      <c r="O80" s="310"/>
      <c r="Q80" s="310"/>
      <c r="R80" s="310"/>
      <c r="S80" s="177">
        <f t="shared" si="18"/>
        <v>0</v>
      </c>
      <c r="T80" s="206"/>
      <c r="U80" s="206"/>
      <c r="V80" s="206"/>
      <c r="W80" s="206"/>
      <c r="X80" s="206"/>
      <c r="Y80" s="175"/>
      <c r="Z80" s="175"/>
      <c r="AA80" s="310"/>
      <c r="AB80" s="175"/>
    </row>
    <row r="81" spans="1:30" ht="15" hidden="1" customHeight="1" x14ac:dyDescent="0.25">
      <c r="B81" s="136" t="s">
        <v>451</v>
      </c>
      <c r="C81" s="310"/>
      <c r="D81" s="310"/>
      <c r="E81" s="310"/>
      <c r="F81" s="118"/>
      <c r="G81" s="310"/>
      <c r="H81" s="177"/>
      <c r="I81" s="310"/>
      <c r="J81" s="310"/>
      <c r="K81" s="310"/>
      <c r="L81" s="310"/>
      <c r="M81" s="310"/>
      <c r="N81" s="310"/>
      <c r="O81" s="310"/>
      <c r="Q81" s="310"/>
      <c r="R81" s="310"/>
      <c r="S81" s="177">
        <f t="shared" si="18"/>
        <v>0</v>
      </c>
      <c r="T81" s="206"/>
      <c r="U81" s="206"/>
      <c r="V81" s="206"/>
      <c r="W81" s="206"/>
      <c r="X81" s="206"/>
      <c r="Y81" s="175"/>
      <c r="Z81" s="175"/>
      <c r="AA81" s="310"/>
      <c r="AB81" s="175"/>
    </row>
    <row r="82" spans="1:30" ht="15" hidden="1" customHeight="1" x14ac:dyDescent="0.25">
      <c r="B82" s="136" t="s">
        <v>452</v>
      </c>
      <c r="C82" s="310"/>
      <c r="D82" s="310"/>
      <c r="E82" s="310"/>
      <c r="F82" s="118"/>
      <c r="G82" s="310"/>
      <c r="H82" s="177"/>
      <c r="I82" s="310"/>
      <c r="J82" s="310"/>
      <c r="K82" s="310"/>
      <c r="L82" s="310"/>
      <c r="M82" s="310"/>
      <c r="N82" s="310"/>
      <c r="O82" s="310"/>
      <c r="Q82" s="310"/>
      <c r="R82" s="310"/>
      <c r="S82" s="177">
        <f t="shared" si="18"/>
        <v>0</v>
      </c>
      <c r="T82" s="206"/>
      <c r="U82" s="206"/>
      <c r="V82" s="206"/>
      <c r="W82" s="206"/>
      <c r="X82" s="206"/>
      <c r="Y82" s="175"/>
      <c r="Z82" s="175"/>
      <c r="AA82" s="310"/>
      <c r="AB82" s="175"/>
    </row>
    <row r="83" spans="1:30" ht="15" hidden="1" customHeight="1" x14ac:dyDescent="0.25">
      <c r="B83" s="136" t="s">
        <v>469</v>
      </c>
      <c r="C83" s="310"/>
      <c r="D83" s="310"/>
      <c r="E83" s="310"/>
      <c r="F83" s="118"/>
      <c r="G83" s="310"/>
      <c r="H83" s="177"/>
      <c r="I83" s="310"/>
      <c r="J83" s="310"/>
      <c r="K83" s="310"/>
      <c r="L83" s="310"/>
      <c r="M83" s="310"/>
      <c r="N83" s="310"/>
      <c r="O83" s="310"/>
      <c r="Q83" s="310"/>
      <c r="R83" s="310"/>
      <c r="S83" s="177">
        <f t="shared" si="18"/>
        <v>0</v>
      </c>
      <c r="T83" s="206"/>
      <c r="U83" s="206"/>
      <c r="V83" s="206"/>
      <c r="W83" s="206"/>
      <c r="X83" s="206"/>
      <c r="Y83" s="175"/>
      <c r="Z83" s="175"/>
      <c r="AA83" s="310"/>
      <c r="AB83" s="175"/>
    </row>
    <row r="84" spans="1:30" ht="15" hidden="1" customHeight="1" x14ac:dyDescent="0.25">
      <c r="B84" s="136" t="s">
        <v>465</v>
      </c>
      <c r="C84" s="310"/>
      <c r="D84" s="310"/>
      <c r="E84" s="310"/>
      <c r="F84" s="118"/>
      <c r="G84" s="310"/>
      <c r="H84" s="177"/>
      <c r="I84" s="310"/>
      <c r="J84" s="310"/>
      <c r="K84" s="310"/>
      <c r="L84" s="310"/>
      <c r="M84" s="310"/>
      <c r="N84" s="310"/>
      <c r="O84" s="310"/>
      <c r="Q84" s="310"/>
      <c r="R84" s="310"/>
      <c r="S84" s="177">
        <f t="shared" si="18"/>
        <v>0</v>
      </c>
      <c r="T84" s="206"/>
      <c r="U84" s="206"/>
      <c r="V84" s="206"/>
      <c r="W84" s="206"/>
      <c r="X84" s="206"/>
      <c r="Y84" s="175"/>
      <c r="Z84" s="175"/>
      <c r="AA84" s="310"/>
      <c r="AB84" s="175"/>
    </row>
    <row r="85" spans="1:30" ht="15" hidden="1" customHeight="1" x14ac:dyDescent="0.25">
      <c r="B85" s="136" t="s">
        <v>466</v>
      </c>
      <c r="C85" s="310"/>
      <c r="D85" s="310"/>
      <c r="E85" s="310"/>
      <c r="F85" s="118"/>
      <c r="G85" s="210"/>
      <c r="H85" s="178"/>
      <c r="I85" s="210"/>
      <c r="J85" s="210"/>
      <c r="K85" s="210"/>
      <c r="L85" s="210"/>
      <c r="M85" s="210"/>
      <c r="N85" s="210"/>
      <c r="O85" s="210"/>
      <c r="Q85" s="310"/>
      <c r="R85" s="210"/>
      <c r="S85" s="178">
        <f t="shared" si="18"/>
        <v>0</v>
      </c>
      <c r="T85" s="206"/>
      <c r="U85" s="206"/>
      <c r="V85" s="206"/>
      <c r="W85" s="206"/>
      <c r="X85" s="206"/>
      <c r="Y85" s="175"/>
      <c r="Z85" s="175"/>
      <c r="AA85" s="310"/>
      <c r="AB85" s="175"/>
    </row>
    <row r="86" spans="1:30" s="2" customFormat="1" ht="15.75" hidden="1" customHeight="1" thickBot="1" x14ac:dyDescent="0.3">
      <c r="A86" s="313"/>
      <c r="B86" s="262" t="str">
        <f>B61&amp;" Total"</f>
        <v>Single Name CDS Total</v>
      </c>
      <c r="C86" s="179"/>
      <c r="D86" s="179"/>
      <c r="E86" s="179"/>
      <c r="F86" s="313"/>
      <c r="G86" s="179"/>
      <c r="H86" s="212"/>
      <c r="I86" s="179"/>
      <c r="J86" s="179"/>
      <c r="K86" s="179"/>
      <c r="L86" s="179"/>
      <c r="M86" s="179"/>
      <c r="N86" s="179"/>
      <c r="O86" s="179"/>
      <c r="P86" s="319"/>
      <c r="Q86" s="179"/>
      <c r="R86" s="179"/>
      <c r="S86" s="212">
        <f t="shared" ref="S86:AB86" si="23">SUM(S73:S85)</f>
        <v>0</v>
      </c>
      <c r="T86" s="179">
        <f t="shared" si="23"/>
        <v>0</v>
      </c>
      <c r="U86" s="179">
        <f t="shared" ref="U86:V86" si="24">SUM(U73:U85)</f>
        <v>0</v>
      </c>
      <c r="V86" s="179">
        <f t="shared" si="24"/>
        <v>0</v>
      </c>
      <c r="W86" s="179">
        <f t="shared" ref="W86" si="25">SUM(W73:W85)</f>
        <v>0</v>
      </c>
      <c r="X86" s="179">
        <f t="shared" si="23"/>
        <v>0</v>
      </c>
      <c r="Y86" s="179">
        <f t="shared" si="23"/>
        <v>0</v>
      </c>
      <c r="Z86" s="179">
        <f t="shared" si="23"/>
        <v>0</v>
      </c>
      <c r="AA86" s="179">
        <f t="shared" ref="AA86" si="26">SUM(AA73:AA85)</f>
        <v>0</v>
      </c>
      <c r="AB86" s="179">
        <f t="shared" si="23"/>
        <v>0</v>
      </c>
    </row>
    <row r="87" spans="1:30" ht="15" customHeight="1" x14ac:dyDescent="0.25">
      <c r="B87" s="339"/>
    </row>
    <row r="88" spans="1:30" ht="15.75" customHeight="1" thickBot="1" x14ac:dyDescent="0.3">
      <c r="B88" s="1" t="s">
        <v>442</v>
      </c>
    </row>
    <row r="89" spans="1:30" ht="15" customHeight="1" x14ac:dyDescent="0.25">
      <c r="B89" s="479" t="s">
        <v>429</v>
      </c>
      <c r="C89" s="578">
        <v>-0.33900000000000002</v>
      </c>
      <c r="D89" s="310"/>
      <c r="E89" s="310"/>
      <c r="G89" s="468"/>
      <c r="H89" s="176"/>
      <c r="I89" s="310"/>
      <c r="J89" s="310"/>
      <c r="K89" s="310"/>
      <c r="L89" s="310"/>
      <c r="M89" s="310"/>
      <c r="N89" s="310"/>
      <c r="O89" s="310"/>
      <c r="Q89" s="310"/>
      <c r="R89" s="468"/>
      <c r="S89" s="176">
        <f t="shared" ref="S89:S112" si="27">E89</f>
        <v>0</v>
      </c>
      <c r="T89" s="206"/>
      <c r="U89" s="206"/>
      <c r="V89" s="206"/>
      <c r="W89" s="206"/>
      <c r="X89" s="206"/>
      <c r="Y89" s="175"/>
      <c r="Z89" s="175"/>
      <c r="AA89" s="310"/>
      <c r="AB89" s="175"/>
      <c r="AD89" s="566"/>
    </row>
    <row r="90" spans="1:30" ht="15" customHeight="1" x14ac:dyDescent="0.25">
      <c r="B90" s="480" t="s">
        <v>430</v>
      </c>
      <c r="C90" s="578">
        <v>-0.33900000000000002</v>
      </c>
      <c r="D90" s="310"/>
      <c r="E90" s="310"/>
      <c r="F90" s="118"/>
      <c r="G90" s="468"/>
      <c r="H90" s="177"/>
      <c r="I90" s="310"/>
      <c r="J90" s="310"/>
      <c r="K90" s="310"/>
      <c r="L90" s="310"/>
      <c r="M90" s="310"/>
      <c r="N90" s="310"/>
      <c r="O90" s="310"/>
      <c r="Q90" s="310"/>
      <c r="R90" s="468"/>
      <c r="S90" s="177">
        <f t="shared" si="27"/>
        <v>0</v>
      </c>
      <c r="T90" s="206"/>
      <c r="U90" s="206"/>
      <c r="V90" s="206"/>
      <c r="W90" s="206"/>
      <c r="X90" s="206"/>
      <c r="Y90" s="175"/>
      <c r="Z90" s="175"/>
      <c r="AA90" s="310"/>
      <c r="AB90" s="175"/>
      <c r="AD90" s="566"/>
    </row>
    <row r="91" spans="1:30" ht="15" customHeight="1" x14ac:dyDescent="0.25">
      <c r="B91" s="480" t="s">
        <v>431</v>
      </c>
      <c r="C91" s="578">
        <v>-0.33900000000000002</v>
      </c>
      <c r="D91" s="310"/>
      <c r="E91" s="310"/>
      <c r="F91" s="118"/>
      <c r="G91" s="468"/>
      <c r="H91" s="177"/>
      <c r="I91" s="310"/>
      <c r="J91" s="310"/>
      <c r="K91" s="310"/>
      <c r="L91" s="310"/>
      <c r="M91" s="310"/>
      <c r="N91" s="310"/>
      <c r="O91" s="310"/>
      <c r="P91" s="395"/>
      <c r="Q91" s="310"/>
      <c r="R91" s="468"/>
      <c r="S91" s="177">
        <f t="shared" si="27"/>
        <v>0</v>
      </c>
      <c r="T91" s="206"/>
      <c r="U91" s="206"/>
      <c r="V91" s="206"/>
      <c r="W91" s="206"/>
      <c r="X91" s="206"/>
      <c r="Y91" s="175"/>
      <c r="Z91" s="175"/>
      <c r="AA91" s="310"/>
      <c r="AB91" s="175"/>
      <c r="AD91" s="566"/>
    </row>
    <row r="92" spans="1:30" ht="15" customHeight="1" x14ac:dyDescent="0.25">
      <c r="B92" s="480" t="s">
        <v>432</v>
      </c>
      <c r="C92" s="578">
        <v>-0.33900000000000002</v>
      </c>
      <c r="D92" s="310"/>
      <c r="E92" s="310"/>
      <c r="G92" s="468"/>
      <c r="H92" s="177"/>
      <c r="I92" s="310"/>
      <c r="J92" s="310"/>
      <c r="K92" s="310"/>
      <c r="L92" s="310"/>
      <c r="M92" s="310"/>
      <c r="N92" s="310"/>
      <c r="O92" s="310"/>
      <c r="Q92" s="310"/>
      <c r="R92" s="468"/>
      <c r="S92" s="177">
        <f t="shared" si="27"/>
        <v>0</v>
      </c>
      <c r="T92" s="206"/>
      <c r="U92" s="206"/>
      <c r="V92" s="206"/>
      <c r="W92" s="206"/>
      <c r="X92" s="206"/>
      <c r="Y92" s="175"/>
      <c r="Z92" s="175"/>
      <c r="AA92" s="310"/>
      <c r="AB92" s="175"/>
      <c r="AD92" s="566"/>
    </row>
    <row r="93" spans="1:30" ht="15" customHeight="1" x14ac:dyDescent="0.25">
      <c r="B93" s="480" t="s">
        <v>433</v>
      </c>
      <c r="C93" s="578">
        <v>-0.40400000000000003</v>
      </c>
      <c r="D93" s="310"/>
      <c r="E93" s="310"/>
      <c r="F93" s="118"/>
      <c r="G93" s="468"/>
      <c r="H93" s="177"/>
      <c r="I93" s="310"/>
      <c r="J93" s="310"/>
      <c r="K93" s="310"/>
      <c r="L93" s="310"/>
      <c r="M93" s="310"/>
      <c r="N93" s="310"/>
      <c r="O93" s="310"/>
      <c r="Q93" s="310"/>
      <c r="R93" s="468"/>
      <c r="S93" s="177">
        <f t="shared" si="27"/>
        <v>0</v>
      </c>
      <c r="T93" s="206"/>
      <c r="U93" s="206"/>
      <c r="V93" s="206"/>
      <c r="W93" s="206"/>
      <c r="X93" s="206"/>
      <c r="Y93" s="175"/>
      <c r="Z93" s="175"/>
      <c r="AA93" s="310"/>
      <c r="AB93" s="175"/>
      <c r="AD93" s="566"/>
    </row>
    <row r="94" spans="1:30" s="333" customFormat="1" ht="15" customHeight="1" x14ac:dyDescent="0.25">
      <c r="B94" s="480" t="s">
        <v>434</v>
      </c>
      <c r="C94" s="578">
        <v>-0.45800000000000002</v>
      </c>
      <c r="D94" s="310"/>
      <c r="E94" s="310"/>
      <c r="F94" s="118"/>
      <c r="G94" s="468"/>
      <c r="H94" s="217"/>
      <c r="I94" s="310"/>
      <c r="J94" s="310"/>
      <c r="K94" s="310"/>
      <c r="L94" s="310"/>
      <c r="M94" s="310"/>
      <c r="N94" s="310"/>
      <c r="O94" s="310"/>
      <c r="P94" s="395"/>
      <c r="Q94" s="310"/>
      <c r="R94" s="468"/>
      <c r="S94" s="217">
        <f t="shared" si="27"/>
        <v>0</v>
      </c>
      <c r="T94" s="206"/>
      <c r="U94" s="206"/>
      <c r="V94" s="206"/>
      <c r="W94" s="206"/>
      <c r="X94" s="206"/>
      <c r="Y94" s="310"/>
      <c r="Z94" s="310"/>
      <c r="AA94" s="310"/>
      <c r="AB94" s="310"/>
      <c r="AC94" s="6"/>
      <c r="AD94" s="566"/>
    </row>
    <row r="95" spans="1:30" s="335" customFormat="1" ht="15" customHeight="1" x14ac:dyDescent="0.25">
      <c r="B95" s="480" t="s">
        <v>682</v>
      </c>
      <c r="C95" s="578">
        <v>-0.59</v>
      </c>
      <c r="D95" s="301"/>
      <c r="E95" s="301"/>
      <c r="G95" s="413"/>
      <c r="R95" s="413"/>
      <c r="AD95" s="567"/>
    </row>
    <row r="96" spans="1:30" s="335" customFormat="1" ht="15" customHeight="1" x14ac:dyDescent="0.25">
      <c r="B96" s="480" t="s">
        <v>683</v>
      </c>
      <c r="C96" s="578">
        <v>-0.59</v>
      </c>
      <c r="D96" s="301"/>
      <c r="E96" s="301"/>
      <c r="G96" s="468"/>
      <c r="H96" s="176"/>
      <c r="I96" s="301"/>
      <c r="J96" s="301"/>
      <c r="K96" s="301"/>
      <c r="L96" s="301"/>
      <c r="M96" s="301"/>
      <c r="N96" s="301"/>
      <c r="O96" s="301"/>
      <c r="Q96" s="301"/>
      <c r="R96" s="468"/>
      <c r="S96" s="176">
        <f t="shared" ref="S96:S97" si="28">E96</f>
        <v>0</v>
      </c>
      <c r="T96" s="405"/>
      <c r="U96" s="405"/>
      <c r="V96" s="405"/>
      <c r="W96" s="405"/>
      <c r="X96" s="405"/>
      <c r="Y96" s="301"/>
      <c r="Z96" s="301"/>
      <c r="AA96" s="301"/>
      <c r="AB96" s="301"/>
      <c r="AC96" s="159"/>
      <c r="AD96" s="567"/>
    </row>
    <row r="97" spans="1:30" s="335" customFormat="1" ht="15" customHeight="1" x14ac:dyDescent="0.25">
      <c r="B97" s="480" t="s">
        <v>684</v>
      </c>
      <c r="C97" s="578">
        <v>-0.59</v>
      </c>
      <c r="D97" s="301"/>
      <c r="E97" s="301"/>
      <c r="G97" s="468"/>
      <c r="H97" s="177"/>
      <c r="I97" s="301"/>
      <c r="J97" s="301"/>
      <c r="K97" s="301"/>
      <c r="L97" s="301"/>
      <c r="M97" s="301"/>
      <c r="N97" s="301"/>
      <c r="O97" s="301"/>
      <c r="Q97" s="301"/>
      <c r="R97" s="468"/>
      <c r="S97" s="177">
        <f t="shared" si="28"/>
        <v>0</v>
      </c>
      <c r="T97" s="405"/>
      <c r="U97" s="405"/>
      <c r="V97" s="405"/>
      <c r="W97" s="405"/>
      <c r="X97" s="405"/>
      <c r="Y97" s="301"/>
      <c r="Z97" s="301"/>
      <c r="AA97" s="301"/>
      <c r="AB97" s="301"/>
      <c r="AC97" s="159"/>
      <c r="AD97" s="567"/>
    </row>
    <row r="98" spans="1:30" ht="15" customHeight="1" thickBot="1" x14ac:dyDescent="0.3">
      <c r="B98" s="481" t="s">
        <v>436</v>
      </c>
      <c r="C98" s="578">
        <v>-0.46800000000000003</v>
      </c>
      <c r="D98" s="310"/>
      <c r="E98" s="310"/>
      <c r="F98" s="118"/>
      <c r="G98" s="468"/>
      <c r="H98" s="178"/>
      <c r="I98" s="310"/>
      <c r="J98" s="310"/>
      <c r="K98" s="310"/>
      <c r="L98" s="310"/>
      <c r="M98" s="310"/>
      <c r="N98" s="310"/>
      <c r="O98" s="310"/>
      <c r="Q98" s="310"/>
      <c r="R98" s="468"/>
      <c r="S98" s="178">
        <f t="shared" si="27"/>
        <v>0</v>
      </c>
      <c r="T98" s="206"/>
      <c r="U98" s="206"/>
      <c r="V98" s="206"/>
      <c r="W98" s="206"/>
      <c r="X98" s="206"/>
      <c r="Y98" s="175"/>
      <c r="Z98" s="175"/>
      <c r="AA98" s="310"/>
      <c r="AB98" s="175"/>
      <c r="AD98" s="567"/>
    </row>
    <row r="99" spans="1:30" s="2" customFormat="1" ht="15" hidden="1" customHeight="1" x14ac:dyDescent="0.25">
      <c r="A99" s="313"/>
      <c r="B99" s="260" t="str">
        <f>B88&amp;" Total"</f>
        <v>Loan CDS Total</v>
      </c>
      <c r="C99" s="179"/>
      <c r="D99" s="179"/>
      <c r="E99" s="179"/>
      <c r="F99" s="168"/>
      <c r="G99" s="179"/>
      <c r="H99" s="211"/>
      <c r="I99" s="179"/>
      <c r="J99" s="179"/>
      <c r="K99" s="179"/>
      <c r="L99" s="179"/>
      <c r="M99" s="179"/>
      <c r="N99" s="179"/>
      <c r="O99" s="179"/>
      <c r="P99" s="505"/>
      <c r="Q99" s="179"/>
      <c r="R99" s="179"/>
      <c r="S99" s="211">
        <f t="shared" si="27"/>
        <v>0</v>
      </c>
      <c r="T99" s="179">
        <f t="shared" ref="T99:U99" si="29">SUM(T89:T98)</f>
        <v>0</v>
      </c>
      <c r="U99" s="179">
        <f t="shared" si="29"/>
        <v>0</v>
      </c>
      <c r="V99" s="179">
        <f t="shared" ref="V99:AB99" si="30">SUM(V89:V98)</f>
        <v>0</v>
      </c>
      <c r="W99" s="179">
        <f t="shared" si="30"/>
        <v>0</v>
      </c>
      <c r="X99" s="179">
        <f t="shared" si="30"/>
        <v>0</v>
      </c>
      <c r="Y99" s="179">
        <f t="shared" si="30"/>
        <v>0</v>
      </c>
      <c r="Z99" s="179">
        <f t="shared" si="30"/>
        <v>0</v>
      </c>
      <c r="AA99" s="179">
        <f t="shared" ref="AA99" si="31">SUM(AA89:AA98)</f>
        <v>0</v>
      </c>
      <c r="AB99" s="179">
        <f t="shared" si="30"/>
        <v>0</v>
      </c>
    </row>
    <row r="100" spans="1:30" ht="15" hidden="1" customHeight="1" x14ac:dyDescent="0.25">
      <c r="B100" s="136" t="s">
        <v>467</v>
      </c>
      <c r="C100" s="310"/>
      <c r="D100" s="310"/>
      <c r="E100" s="310"/>
      <c r="F100" s="118"/>
      <c r="G100" s="310"/>
      <c r="H100" s="176"/>
      <c r="I100" s="310"/>
      <c r="J100" s="310"/>
      <c r="K100" s="310"/>
      <c r="L100" s="310"/>
      <c r="M100" s="310"/>
      <c r="N100" s="310"/>
      <c r="O100" s="310"/>
      <c r="Q100" s="310"/>
      <c r="R100" s="310"/>
      <c r="S100" s="176">
        <f t="shared" si="27"/>
        <v>0</v>
      </c>
      <c r="T100" s="206"/>
      <c r="U100" s="206"/>
      <c r="V100" s="206"/>
      <c r="W100" s="206"/>
      <c r="X100" s="206"/>
      <c r="Y100" s="175"/>
      <c r="Z100" s="175"/>
      <c r="AA100" s="310"/>
      <c r="AB100" s="175"/>
    </row>
    <row r="101" spans="1:30" ht="15" hidden="1" customHeight="1" x14ac:dyDescent="0.25">
      <c r="B101" s="136" t="s">
        <v>198</v>
      </c>
      <c r="C101" s="310"/>
      <c r="D101" s="310"/>
      <c r="E101" s="310"/>
      <c r="F101" s="118"/>
      <c r="G101" s="310"/>
      <c r="H101" s="177"/>
      <c r="I101" s="310"/>
      <c r="J101" s="310"/>
      <c r="K101" s="310"/>
      <c r="L101" s="310"/>
      <c r="M101" s="310"/>
      <c r="N101" s="310"/>
      <c r="O101" s="310"/>
      <c r="Q101" s="310"/>
      <c r="R101" s="310"/>
      <c r="S101" s="177">
        <f t="shared" si="27"/>
        <v>0</v>
      </c>
      <c r="T101" s="206"/>
      <c r="U101" s="206"/>
      <c r="V101" s="206"/>
      <c r="W101" s="206"/>
      <c r="X101" s="206"/>
      <c r="Y101" s="175"/>
      <c r="Z101" s="175"/>
      <c r="AA101" s="310"/>
      <c r="AB101" s="175"/>
    </row>
    <row r="102" spans="1:30" ht="15" hidden="1" customHeight="1" x14ac:dyDescent="0.25">
      <c r="B102" s="136" t="s">
        <v>199</v>
      </c>
      <c r="C102" s="310"/>
      <c r="D102" s="310"/>
      <c r="E102" s="310"/>
      <c r="F102" s="118"/>
      <c r="G102" s="310"/>
      <c r="H102" s="177"/>
      <c r="I102" s="310"/>
      <c r="J102" s="310"/>
      <c r="K102" s="310"/>
      <c r="L102" s="310"/>
      <c r="M102" s="310"/>
      <c r="N102" s="310"/>
      <c r="O102" s="310"/>
      <c r="Q102" s="310"/>
      <c r="R102" s="310"/>
      <c r="S102" s="177">
        <f t="shared" si="27"/>
        <v>0</v>
      </c>
      <c r="T102" s="206"/>
      <c r="U102" s="206"/>
      <c r="V102" s="206"/>
      <c r="W102" s="206"/>
      <c r="X102" s="206"/>
      <c r="Y102" s="175"/>
      <c r="Z102" s="175"/>
      <c r="AA102" s="310"/>
      <c r="AB102" s="175"/>
    </row>
    <row r="103" spans="1:30" ht="15" hidden="1" customHeight="1" x14ac:dyDescent="0.25">
      <c r="B103" s="136" t="s">
        <v>200</v>
      </c>
      <c r="C103" s="310"/>
      <c r="D103" s="310"/>
      <c r="E103" s="310"/>
      <c r="F103" s="118"/>
      <c r="G103" s="310"/>
      <c r="H103" s="177"/>
      <c r="I103" s="310"/>
      <c r="J103" s="310"/>
      <c r="K103" s="310"/>
      <c r="L103" s="310"/>
      <c r="M103" s="310"/>
      <c r="N103" s="310"/>
      <c r="O103" s="310"/>
      <c r="Q103" s="310"/>
      <c r="R103" s="310"/>
      <c r="S103" s="177">
        <f t="shared" si="27"/>
        <v>0</v>
      </c>
      <c r="T103" s="206"/>
      <c r="U103" s="206"/>
      <c r="V103" s="206"/>
      <c r="W103" s="206"/>
      <c r="X103" s="206"/>
      <c r="Y103" s="175"/>
      <c r="Z103" s="175"/>
      <c r="AA103" s="310"/>
      <c r="AB103" s="175"/>
    </row>
    <row r="104" spans="1:30" ht="15" hidden="1" customHeight="1" x14ac:dyDescent="0.25">
      <c r="B104" s="136" t="s">
        <v>464</v>
      </c>
      <c r="C104" s="310"/>
      <c r="D104" s="310"/>
      <c r="E104" s="310"/>
      <c r="F104" s="118"/>
      <c r="G104" s="310"/>
      <c r="H104" s="177"/>
      <c r="I104" s="310"/>
      <c r="J104" s="310"/>
      <c r="K104" s="310"/>
      <c r="L104" s="310"/>
      <c r="M104" s="310"/>
      <c r="N104" s="310"/>
      <c r="O104" s="310"/>
      <c r="Q104" s="310"/>
      <c r="R104" s="310"/>
      <c r="S104" s="177">
        <f t="shared" si="27"/>
        <v>0</v>
      </c>
      <c r="T104" s="206"/>
      <c r="U104" s="206"/>
      <c r="V104" s="206"/>
      <c r="W104" s="206"/>
      <c r="X104" s="206"/>
      <c r="Y104" s="175"/>
      <c r="Z104" s="175"/>
      <c r="AA104" s="310"/>
      <c r="AB104" s="175"/>
    </row>
    <row r="105" spans="1:30" ht="15" hidden="1" customHeight="1" x14ac:dyDescent="0.25">
      <c r="B105" s="136" t="s">
        <v>468</v>
      </c>
      <c r="C105" s="310"/>
      <c r="D105" s="310"/>
      <c r="E105" s="310"/>
      <c r="F105" s="118"/>
      <c r="G105" s="310"/>
      <c r="H105" s="177"/>
      <c r="I105" s="310"/>
      <c r="J105" s="310"/>
      <c r="K105" s="310"/>
      <c r="L105" s="310"/>
      <c r="M105" s="310"/>
      <c r="N105" s="310"/>
      <c r="O105" s="310"/>
      <c r="Q105" s="310"/>
      <c r="R105" s="310"/>
      <c r="S105" s="177">
        <f t="shared" si="27"/>
        <v>0</v>
      </c>
      <c r="T105" s="206"/>
      <c r="U105" s="206"/>
      <c r="V105" s="206"/>
      <c r="W105" s="206"/>
      <c r="X105" s="206"/>
      <c r="Y105" s="175"/>
      <c r="Z105" s="175"/>
      <c r="AA105" s="310"/>
      <c r="AB105" s="175"/>
    </row>
    <row r="106" spans="1:30" ht="15" hidden="1" customHeight="1" x14ac:dyDescent="0.25">
      <c r="B106" s="136" t="s">
        <v>449</v>
      </c>
      <c r="C106" s="310"/>
      <c r="D106" s="310"/>
      <c r="E106" s="310"/>
      <c r="F106" s="118"/>
      <c r="G106" s="310"/>
      <c r="H106" s="177"/>
      <c r="I106" s="310"/>
      <c r="J106" s="310"/>
      <c r="K106" s="310"/>
      <c r="L106" s="310"/>
      <c r="M106" s="310"/>
      <c r="N106" s="310"/>
      <c r="O106" s="310"/>
      <c r="Q106" s="310"/>
      <c r="R106" s="310"/>
      <c r="S106" s="177">
        <f t="shared" si="27"/>
        <v>0</v>
      </c>
      <c r="T106" s="206"/>
      <c r="U106" s="206"/>
      <c r="V106" s="206"/>
      <c r="W106" s="206"/>
      <c r="X106" s="206"/>
      <c r="Y106" s="175"/>
      <c r="Z106" s="175"/>
      <c r="AA106" s="310"/>
      <c r="AB106" s="175"/>
    </row>
    <row r="107" spans="1:30" ht="15" hidden="1" customHeight="1" x14ac:dyDescent="0.25">
      <c r="B107" s="136" t="s">
        <v>450</v>
      </c>
      <c r="C107" s="310"/>
      <c r="D107" s="310"/>
      <c r="E107" s="310"/>
      <c r="F107" s="118"/>
      <c r="G107" s="310"/>
      <c r="H107" s="177"/>
      <c r="I107" s="310"/>
      <c r="J107" s="310"/>
      <c r="K107" s="310"/>
      <c r="L107" s="310"/>
      <c r="M107" s="310"/>
      <c r="N107" s="310"/>
      <c r="O107" s="310"/>
      <c r="Q107" s="310"/>
      <c r="R107" s="310"/>
      <c r="S107" s="177">
        <f t="shared" si="27"/>
        <v>0</v>
      </c>
      <c r="T107" s="206"/>
      <c r="U107" s="206"/>
      <c r="V107" s="206"/>
      <c r="W107" s="206"/>
      <c r="X107" s="206"/>
      <c r="Y107" s="175"/>
      <c r="Z107" s="175"/>
      <c r="AA107" s="310"/>
      <c r="AB107" s="175"/>
    </row>
    <row r="108" spans="1:30" ht="15" hidden="1" customHeight="1" x14ac:dyDescent="0.25">
      <c r="B108" s="136" t="s">
        <v>451</v>
      </c>
      <c r="C108" s="310"/>
      <c r="D108" s="310"/>
      <c r="E108" s="310"/>
      <c r="F108" s="118"/>
      <c r="G108" s="310"/>
      <c r="H108" s="177"/>
      <c r="I108" s="310"/>
      <c r="J108" s="310"/>
      <c r="K108" s="310"/>
      <c r="L108" s="310"/>
      <c r="M108" s="310"/>
      <c r="N108" s="310"/>
      <c r="O108" s="310"/>
      <c r="Q108" s="310"/>
      <c r="R108" s="310"/>
      <c r="S108" s="177">
        <f>E108</f>
        <v>0</v>
      </c>
      <c r="T108" s="206"/>
      <c r="U108" s="206"/>
      <c r="V108" s="206"/>
      <c r="W108" s="206"/>
      <c r="X108" s="206"/>
      <c r="Y108" s="175"/>
      <c r="Z108" s="175"/>
      <c r="AA108" s="310"/>
      <c r="AB108" s="175"/>
    </row>
    <row r="109" spans="1:30" ht="15" hidden="1" customHeight="1" x14ac:dyDescent="0.25">
      <c r="B109" s="136" t="s">
        <v>452</v>
      </c>
      <c r="C109" s="310"/>
      <c r="D109" s="310"/>
      <c r="E109" s="310"/>
      <c r="F109" s="118"/>
      <c r="G109" s="310"/>
      <c r="H109" s="177"/>
      <c r="I109" s="310"/>
      <c r="J109" s="310"/>
      <c r="K109" s="310"/>
      <c r="L109" s="310"/>
      <c r="M109" s="310"/>
      <c r="N109" s="310"/>
      <c r="O109" s="310"/>
      <c r="Q109" s="310"/>
      <c r="R109" s="310"/>
      <c r="S109" s="177">
        <f>E109</f>
        <v>0</v>
      </c>
      <c r="T109" s="206"/>
      <c r="U109" s="206"/>
      <c r="V109" s="206"/>
      <c r="W109" s="206"/>
      <c r="X109" s="206"/>
      <c r="Y109" s="175"/>
      <c r="Z109" s="175"/>
      <c r="AA109" s="310"/>
      <c r="AB109" s="175"/>
    </row>
    <row r="110" spans="1:30" ht="15" hidden="1" customHeight="1" x14ac:dyDescent="0.25">
      <c r="B110" s="136" t="s">
        <v>469</v>
      </c>
      <c r="C110" s="310"/>
      <c r="D110" s="310"/>
      <c r="E110" s="310"/>
      <c r="F110" s="118"/>
      <c r="G110" s="310"/>
      <c r="H110" s="177"/>
      <c r="I110" s="310"/>
      <c r="J110" s="310"/>
      <c r="K110" s="310"/>
      <c r="L110" s="310"/>
      <c r="M110" s="310"/>
      <c r="N110" s="310"/>
      <c r="O110" s="310"/>
      <c r="Q110" s="310"/>
      <c r="R110" s="310"/>
      <c r="S110" s="177">
        <f>E110</f>
        <v>0</v>
      </c>
      <c r="T110" s="206"/>
      <c r="U110" s="206"/>
      <c r="V110" s="206"/>
      <c r="W110" s="206"/>
      <c r="X110" s="206"/>
      <c r="Y110" s="175"/>
      <c r="Z110" s="175"/>
      <c r="AA110" s="310"/>
      <c r="AB110" s="175"/>
    </row>
    <row r="111" spans="1:30" ht="15" hidden="1" customHeight="1" x14ac:dyDescent="0.25">
      <c r="B111" s="136" t="s">
        <v>465</v>
      </c>
      <c r="C111" s="310"/>
      <c r="D111" s="310"/>
      <c r="E111" s="310"/>
      <c r="F111" s="118"/>
      <c r="G111" s="310"/>
      <c r="H111" s="177"/>
      <c r="I111" s="310"/>
      <c r="J111" s="310"/>
      <c r="K111" s="310"/>
      <c r="L111" s="310"/>
      <c r="M111" s="310"/>
      <c r="N111" s="310"/>
      <c r="O111" s="310"/>
      <c r="Q111" s="310"/>
      <c r="R111" s="310"/>
      <c r="S111" s="177">
        <f>E111</f>
        <v>0</v>
      </c>
      <c r="T111" s="206"/>
      <c r="U111" s="206"/>
      <c r="V111" s="206"/>
      <c r="W111" s="206"/>
      <c r="X111" s="206"/>
      <c r="Y111" s="175"/>
      <c r="Z111" s="175"/>
      <c r="AA111" s="310"/>
      <c r="AB111" s="175"/>
    </row>
    <row r="112" spans="1:30" ht="15" hidden="1" customHeight="1" x14ac:dyDescent="0.25">
      <c r="B112" s="136" t="s">
        <v>466</v>
      </c>
      <c r="C112" s="310"/>
      <c r="D112" s="310"/>
      <c r="E112" s="310"/>
      <c r="F112" s="118"/>
      <c r="G112" s="210"/>
      <c r="H112" s="178"/>
      <c r="I112" s="210"/>
      <c r="J112" s="210"/>
      <c r="K112" s="210"/>
      <c r="L112" s="210"/>
      <c r="M112" s="210"/>
      <c r="N112" s="210"/>
      <c r="O112" s="210"/>
      <c r="Q112" s="310"/>
      <c r="R112" s="210"/>
      <c r="S112" s="178">
        <f t="shared" si="27"/>
        <v>0</v>
      </c>
      <c r="T112" s="206"/>
      <c r="U112" s="206"/>
      <c r="V112" s="206"/>
      <c r="W112" s="206"/>
      <c r="X112" s="206"/>
      <c r="Y112" s="175"/>
      <c r="Z112" s="175"/>
      <c r="AA112" s="310"/>
      <c r="AB112" s="175"/>
    </row>
    <row r="113" spans="1:30" s="2" customFormat="1" ht="15.75" hidden="1" customHeight="1" thickBot="1" x14ac:dyDescent="0.3">
      <c r="A113" s="313"/>
      <c r="B113" s="262" t="str">
        <f>B88&amp;" Total"</f>
        <v>Loan CDS Total</v>
      </c>
      <c r="C113" s="179"/>
      <c r="D113" s="179"/>
      <c r="E113" s="179"/>
      <c r="F113" s="313"/>
      <c r="G113" s="179"/>
      <c r="H113" s="212"/>
      <c r="I113" s="179"/>
      <c r="J113" s="179"/>
      <c r="K113" s="179"/>
      <c r="L113" s="179"/>
      <c r="M113" s="179"/>
      <c r="N113" s="179"/>
      <c r="O113" s="179"/>
      <c r="P113" s="319"/>
      <c r="Q113" s="179"/>
      <c r="R113" s="179"/>
      <c r="S113" s="212">
        <f t="shared" ref="S113:AB113" si="32">SUM(S100:S112)</f>
        <v>0</v>
      </c>
      <c r="T113" s="179">
        <f t="shared" si="32"/>
        <v>0</v>
      </c>
      <c r="U113" s="179">
        <f t="shared" ref="U113:V113" si="33">SUM(U100:U112)</f>
        <v>0</v>
      </c>
      <c r="V113" s="179">
        <f t="shared" si="33"/>
        <v>0</v>
      </c>
      <c r="W113" s="179">
        <f t="shared" ref="W113" si="34">SUM(W100:W112)</f>
        <v>0</v>
      </c>
      <c r="X113" s="179">
        <f t="shared" si="32"/>
        <v>0</v>
      </c>
      <c r="Y113" s="179">
        <f t="shared" si="32"/>
        <v>0</v>
      </c>
      <c r="Z113" s="179">
        <f t="shared" si="32"/>
        <v>0</v>
      </c>
      <c r="AA113" s="179">
        <f t="shared" ref="AA113" si="35">SUM(AA100:AA112)</f>
        <v>0</v>
      </c>
      <c r="AB113" s="179">
        <f t="shared" si="32"/>
        <v>0</v>
      </c>
    </row>
    <row r="114" spans="1:30" ht="15" customHeight="1" x14ac:dyDescent="0.25">
      <c r="B114" s="339"/>
    </row>
    <row r="115" spans="1:30" s="335" customFormat="1" ht="15.75" customHeight="1" thickBot="1" x14ac:dyDescent="0.3">
      <c r="B115" s="167" t="s">
        <v>687</v>
      </c>
      <c r="AC115" s="159"/>
    </row>
    <row r="116" spans="1:30" s="333" customFormat="1" ht="15" customHeight="1" x14ac:dyDescent="0.25">
      <c r="B116" s="479" t="s">
        <v>429</v>
      </c>
      <c r="C116" s="468"/>
      <c r="D116" s="310"/>
      <c r="E116" s="310"/>
      <c r="G116" s="578">
        <v>1.579</v>
      </c>
      <c r="H116" s="176"/>
      <c r="I116" s="310"/>
      <c r="J116" s="310"/>
      <c r="K116" s="310"/>
      <c r="L116" s="310"/>
      <c r="M116" s="310"/>
      <c r="N116" s="310"/>
      <c r="O116" s="310"/>
      <c r="P116" s="335"/>
      <c r="Q116" s="310"/>
      <c r="R116" s="579">
        <v>150</v>
      </c>
      <c r="S116" s="176">
        <f t="shared" ref="S116:S130" si="36">E116</f>
        <v>0</v>
      </c>
      <c r="T116" s="206"/>
      <c r="U116" s="206"/>
      <c r="V116" s="206"/>
      <c r="W116" s="206"/>
      <c r="X116" s="206"/>
      <c r="Y116" s="310"/>
      <c r="Z116" s="310"/>
      <c r="AA116" s="310"/>
      <c r="AB116" s="310"/>
      <c r="AC116" s="6"/>
      <c r="AD116" s="566"/>
    </row>
    <row r="117" spans="1:30" s="333" customFormat="1" ht="15" customHeight="1" x14ac:dyDescent="0.25">
      <c r="B117" s="480" t="s">
        <v>430</v>
      </c>
      <c r="C117" s="468"/>
      <c r="D117" s="310"/>
      <c r="E117" s="310"/>
      <c r="F117" s="118"/>
      <c r="G117" s="578">
        <v>2.105</v>
      </c>
      <c r="H117" s="177"/>
      <c r="I117" s="310"/>
      <c r="J117" s="310"/>
      <c r="K117" s="310"/>
      <c r="L117" s="310"/>
      <c r="M117" s="310"/>
      <c r="N117" s="310"/>
      <c r="O117" s="310"/>
      <c r="P117" s="335"/>
      <c r="Q117" s="310"/>
      <c r="R117" s="579">
        <v>200</v>
      </c>
      <c r="S117" s="177">
        <f t="shared" si="36"/>
        <v>0</v>
      </c>
      <c r="T117" s="206"/>
      <c r="U117" s="206"/>
      <c r="V117" s="206"/>
      <c r="W117" s="206"/>
      <c r="X117" s="206"/>
      <c r="Y117" s="310"/>
      <c r="Z117" s="310"/>
      <c r="AA117" s="310"/>
      <c r="AB117" s="310"/>
      <c r="AC117" s="6"/>
      <c r="AD117" s="566"/>
    </row>
    <row r="118" spans="1:30" s="333" customFormat="1" ht="15" customHeight="1" x14ac:dyDescent="0.25">
      <c r="B118" s="480" t="s">
        <v>431</v>
      </c>
      <c r="C118" s="468"/>
      <c r="D118" s="310"/>
      <c r="E118" s="310"/>
      <c r="F118" s="118"/>
      <c r="G118" s="578">
        <v>2.6320000000000001</v>
      </c>
      <c r="H118" s="177"/>
      <c r="I118" s="310"/>
      <c r="J118" s="310"/>
      <c r="K118" s="310"/>
      <c r="L118" s="310"/>
      <c r="M118" s="310"/>
      <c r="N118" s="310"/>
      <c r="O118" s="310"/>
      <c r="P118" s="395"/>
      <c r="Q118" s="310"/>
      <c r="R118" s="579">
        <v>250</v>
      </c>
      <c r="S118" s="177">
        <f t="shared" si="36"/>
        <v>0</v>
      </c>
      <c r="T118" s="206"/>
      <c r="U118" s="206"/>
      <c r="V118" s="206"/>
      <c r="W118" s="206"/>
      <c r="X118" s="206"/>
      <c r="Y118" s="310"/>
      <c r="Z118" s="310"/>
      <c r="AA118" s="310"/>
      <c r="AB118" s="310"/>
      <c r="AC118" s="6"/>
      <c r="AD118" s="566"/>
    </row>
    <row r="119" spans="1:30" s="333" customFormat="1" ht="15" customHeight="1" x14ac:dyDescent="0.25">
      <c r="B119" s="480" t="s">
        <v>432</v>
      </c>
      <c r="C119" s="468"/>
      <c r="D119" s="310"/>
      <c r="E119" s="310"/>
      <c r="G119" s="578">
        <v>2.6320000000000001</v>
      </c>
      <c r="H119" s="177"/>
      <c r="I119" s="310"/>
      <c r="J119" s="310"/>
      <c r="K119" s="310"/>
      <c r="L119" s="310"/>
      <c r="M119" s="310"/>
      <c r="N119" s="310"/>
      <c r="O119" s="310"/>
      <c r="P119" s="335"/>
      <c r="Q119" s="310"/>
      <c r="R119" s="579">
        <v>250</v>
      </c>
      <c r="S119" s="177">
        <f t="shared" si="36"/>
        <v>0</v>
      </c>
      <c r="T119" s="206"/>
      <c r="U119" s="206"/>
      <c r="V119" s="206"/>
      <c r="W119" s="206"/>
      <c r="X119" s="206"/>
      <c r="Y119" s="310"/>
      <c r="Z119" s="310"/>
      <c r="AA119" s="310"/>
      <c r="AB119" s="310"/>
      <c r="AC119" s="6"/>
      <c r="AD119" s="566"/>
    </row>
    <row r="120" spans="1:30" s="333" customFormat="1" ht="15" customHeight="1" x14ac:dyDescent="0.25">
      <c r="B120" s="480" t="s">
        <v>433</v>
      </c>
      <c r="C120" s="468"/>
      <c r="D120" s="310"/>
      <c r="E120" s="310"/>
      <c r="F120" s="118"/>
      <c r="G120" s="578">
        <v>2.6320000000000001</v>
      </c>
      <c r="H120" s="177"/>
      <c r="I120" s="310"/>
      <c r="J120" s="310"/>
      <c r="K120" s="310"/>
      <c r="L120" s="310"/>
      <c r="M120" s="310"/>
      <c r="N120" s="310"/>
      <c r="O120" s="310"/>
      <c r="P120" s="335"/>
      <c r="Q120" s="310"/>
      <c r="R120" s="579">
        <v>250</v>
      </c>
      <c r="S120" s="177">
        <f t="shared" si="36"/>
        <v>0</v>
      </c>
      <c r="T120" s="206"/>
      <c r="U120" s="206"/>
      <c r="V120" s="206"/>
      <c r="W120" s="206"/>
      <c r="X120" s="206"/>
      <c r="Y120" s="310"/>
      <c r="Z120" s="310"/>
      <c r="AA120" s="310"/>
      <c r="AB120" s="310"/>
      <c r="AC120" s="6"/>
      <c r="AD120" s="566"/>
    </row>
    <row r="121" spans="1:30" s="333" customFormat="1" ht="15" customHeight="1" x14ac:dyDescent="0.25">
      <c r="B121" s="480" t="s">
        <v>434</v>
      </c>
      <c r="C121" s="468"/>
      <c r="D121" s="310"/>
      <c r="E121" s="310"/>
      <c r="F121" s="118"/>
      <c r="G121" s="578">
        <v>3.2890000000000001</v>
      </c>
      <c r="H121" s="217"/>
      <c r="I121" s="310"/>
      <c r="J121" s="310"/>
      <c r="K121" s="310"/>
      <c r="L121" s="310"/>
      <c r="M121" s="310"/>
      <c r="N121" s="310"/>
      <c r="O121" s="310"/>
      <c r="P121" s="395"/>
      <c r="Q121" s="310"/>
      <c r="R121" s="579">
        <v>312.5</v>
      </c>
      <c r="S121" s="217">
        <f t="shared" si="36"/>
        <v>0</v>
      </c>
      <c r="T121" s="206"/>
      <c r="U121" s="206"/>
      <c r="V121" s="206"/>
      <c r="W121" s="206"/>
      <c r="X121" s="206"/>
      <c r="Y121" s="310"/>
      <c r="Z121" s="310"/>
      <c r="AA121" s="310"/>
      <c r="AB121" s="310"/>
      <c r="AC121" s="6"/>
      <c r="AD121" s="566"/>
    </row>
    <row r="122" spans="1:30" s="335" customFormat="1" ht="15" customHeight="1" x14ac:dyDescent="0.25">
      <c r="B122" s="480" t="s">
        <v>682</v>
      </c>
      <c r="C122" s="578">
        <v>-0.25</v>
      </c>
      <c r="D122" s="301"/>
      <c r="E122" s="301"/>
      <c r="G122" s="413"/>
      <c r="R122" s="413"/>
      <c r="AD122" s="567"/>
    </row>
    <row r="123" spans="1:30" s="335" customFormat="1" ht="15" customHeight="1" x14ac:dyDescent="0.25">
      <c r="B123" s="480" t="s">
        <v>683</v>
      </c>
      <c r="C123" s="468"/>
      <c r="D123" s="301"/>
      <c r="E123" s="301"/>
      <c r="G123" s="578">
        <v>3.2890000000000001</v>
      </c>
      <c r="H123" s="549"/>
      <c r="I123" s="301"/>
      <c r="J123" s="301"/>
      <c r="K123" s="301"/>
      <c r="L123" s="301"/>
      <c r="M123" s="301"/>
      <c r="N123" s="301"/>
      <c r="O123" s="301"/>
      <c r="P123" s="395"/>
      <c r="Q123" s="301"/>
      <c r="R123" s="579">
        <v>312.5</v>
      </c>
      <c r="S123" s="176">
        <f t="shared" ref="S123:S124" si="37">E123</f>
        <v>0</v>
      </c>
      <c r="T123" s="405"/>
      <c r="U123" s="405"/>
      <c r="V123" s="405"/>
      <c r="W123" s="405"/>
      <c r="X123" s="405"/>
      <c r="Y123" s="301"/>
      <c r="Z123" s="301"/>
      <c r="AA123" s="301"/>
      <c r="AB123" s="301"/>
      <c r="AC123" s="159"/>
      <c r="AD123" s="567"/>
    </row>
    <row r="124" spans="1:30" s="335" customFormat="1" ht="15" customHeight="1" x14ac:dyDescent="0.25">
      <c r="B124" s="480" t="s">
        <v>684</v>
      </c>
      <c r="C124" s="578">
        <v>-0.25</v>
      </c>
      <c r="D124" s="301"/>
      <c r="E124" s="301"/>
      <c r="G124" s="578">
        <v>3.2890000000000001</v>
      </c>
      <c r="H124" s="549"/>
      <c r="I124" s="301"/>
      <c r="J124" s="301"/>
      <c r="K124" s="301"/>
      <c r="L124" s="301"/>
      <c r="M124" s="301"/>
      <c r="N124" s="301"/>
      <c r="O124" s="301"/>
      <c r="P124" s="395"/>
      <c r="Q124" s="301"/>
      <c r="R124" s="579">
        <v>312.5</v>
      </c>
      <c r="S124" s="177">
        <f t="shared" si="37"/>
        <v>0</v>
      </c>
      <c r="T124" s="405"/>
      <c r="U124" s="405"/>
      <c r="V124" s="405"/>
      <c r="W124" s="405"/>
      <c r="X124" s="405"/>
      <c r="Y124" s="301"/>
      <c r="Z124" s="301"/>
      <c r="AA124" s="301"/>
      <c r="AB124" s="301"/>
      <c r="AC124" s="159"/>
      <c r="AD124" s="567"/>
    </row>
    <row r="125" spans="1:30" s="333" customFormat="1" ht="15" customHeight="1" thickBot="1" x14ac:dyDescent="0.3">
      <c r="A125" s="335"/>
      <c r="B125" s="497" t="s">
        <v>436</v>
      </c>
      <c r="C125" s="578">
        <v>-0.25</v>
      </c>
      <c r="D125" s="301"/>
      <c r="E125" s="301"/>
      <c r="F125" s="395"/>
      <c r="G125" s="578">
        <v>3.2890000000000001</v>
      </c>
      <c r="H125" s="549"/>
      <c r="I125" s="301"/>
      <c r="J125" s="301"/>
      <c r="K125" s="301"/>
      <c r="L125" s="301"/>
      <c r="M125" s="301"/>
      <c r="N125" s="301"/>
      <c r="O125" s="301"/>
      <c r="P125" s="395"/>
      <c r="Q125" s="301"/>
      <c r="R125" s="579">
        <v>312.5</v>
      </c>
      <c r="S125" s="178">
        <f t="shared" si="36"/>
        <v>0</v>
      </c>
      <c r="T125" s="206"/>
      <c r="U125" s="206"/>
      <c r="V125" s="206"/>
      <c r="W125" s="206"/>
      <c r="X125" s="206"/>
      <c r="Y125" s="310"/>
      <c r="Z125" s="310"/>
      <c r="AA125" s="310"/>
      <c r="AB125" s="310"/>
      <c r="AC125" s="6"/>
      <c r="AD125" s="567"/>
    </row>
    <row r="126" spans="1:30" s="313" customFormat="1" ht="15" hidden="1" customHeight="1" x14ac:dyDescent="0.25">
      <c r="B126" s="260" t="str">
        <f>B115&amp;" Total"</f>
        <v>Covered Bonds Total</v>
      </c>
      <c r="C126" s="179"/>
      <c r="D126" s="179"/>
      <c r="E126" s="179"/>
      <c r="F126" s="168"/>
      <c r="G126" s="179"/>
      <c r="H126" s="211"/>
      <c r="I126" s="179"/>
      <c r="J126" s="179"/>
      <c r="K126" s="179"/>
      <c r="L126" s="179"/>
      <c r="M126" s="179"/>
      <c r="N126" s="179"/>
      <c r="O126" s="179"/>
      <c r="P126" s="505"/>
      <c r="Q126" s="179"/>
      <c r="R126" s="179"/>
      <c r="S126" s="211">
        <f t="shared" si="36"/>
        <v>0</v>
      </c>
      <c r="T126" s="179">
        <f t="shared" ref="T126:U126" si="38">SUM(T116:T125)</f>
        <v>0</v>
      </c>
      <c r="U126" s="179">
        <f t="shared" si="38"/>
        <v>0</v>
      </c>
      <c r="V126" s="179">
        <f t="shared" ref="V126:AB126" si="39">SUM(V116:V125)</f>
        <v>0</v>
      </c>
      <c r="W126" s="179">
        <f t="shared" si="39"/>
        <v>0</v>
      </c>
      <c r="X126" s="179">
        <f t="shared" si="39"/>
        <v>0</v>
      </c>
      <c r="Y126" s="179">
        <f t="shared" si="39"/>
        <v>0</v>
      </c>
      <c r="Z126" s="179">
        <f t="shared" si="39"/>
        <v>0</v>
      </c>
      <c r="AA126" s="179">
        <f t="shared" ref="AA126" si="40">SUM(AA116:AA125)</f>
        <v>0</v>
      </c>
      <c r="AB126" s="179">
        <f t="shared" si="39"/>
        <v>0</v>
      </c>
    </row>
    <row r="127" spans="1:30" s="333" customFormat="1" ht="15" hidden="1" customHeight="1" x14ac:dyDescent="0.25">
      <c r="B127" s="136" t="s">
        <v>467</v>
      </c>
      <c r="C127" s="310"/>
      <c r="D127" s="310"/>
      <c r="E127" s="310"/>
      <c r="F127" s="118"/>
      <c r="G127" s="310"/>
      <c r="H127" s="176"/>
      <c r="I127" s="310"/>
      <c r="J127" s="310"/>
      <c r="K127" s="310"/>
      <c r="L127" s="310"/>
      <c r="M127" s="310"/>
      <c r="N127" s="310"/>
      <c r="O127" s="310"/>
      <c r="P127" s="335"/>
      <c r="Q127" s="310"/>
      <c r="R127" s="310"/>
      <c r="S127" s="176">
        <f t="shared" si="36"/>
        <v>0</v>
      </c>
      <c r="T127" s="206"/>
      <c r="U127" s="206"/>
      <c r="V127" s="206"/>
      <c r="W127" s="206"/>
      <c r="X127" s="206"/>
      <c r="Y127" s="310"/>
      <c r="Z127" s="310"/>
      <c r="AA127" s="310"/>
      <c r="AB127" s="310"/>
      <c r="AC127" s="6"/>
    </row>
    <row r="128" spans="1:30" s="333" customFormat="1" ht="15" hidden="1" customHeight="1" x14ac:dyDescent="0.25">
      <c r="B128" s="136" t="s">
        <v>198</v>
      </c>
      <c r="C128" s="310"/>
      <c r="D128" s="310"/>
      <c r="E128" s="310"/>
      <c r="F128" s="118"/>
      <c r="G128" s="310"/>
      <c r="H128" s="177"/>
      <c r="I128" s="310"/>
      <c r="J128" s="310"/>
      <c r="K128" s="310"/>
      <c r="L128" s="310"/>
      <c r="M128" s="310"/>
      <c r="N128" s="310"/>
      <c r="O128" s="310"/>
      <c r="P128" s="335"/>
      <c r="Q128" s="310"/>
      <c r="R128" s="310"/>
      <c r="S128" s="177">
        <f t="shared" si="36"/>
        <v>0</v>
      </c>
      <c r="T128" s="206"/>
      <c r="U128" s="206"/>
      <c r="V128" s="206"/>
      <c r="W128" s="206"/>
      <c r="X128" s="206"/>
      <c r="Y128" s="310"/>
      <c r="Z128" s="310"/>
      <c r="AA128" s="310"/>
      <c r="AB128" s="310"/>
      <c r="AC128" s="6"/>
    </row>
    <row r="129" spans="2:30" s="333" customFormat="1" ht="15" hidden="1" customHeight="1" x14ac:dyDescent="0.25">
      <c r="B129" s="136" t="s">
        <v>199</v>
      </c>
      <c r="C129" s="310"/>
      <c r="D129" s="310"/>
      <c r="E129" s="310"/>
      <c r="F129" s="118"/>
      <c r="G129" s="310"/>
      <c r="H129" s="177"/>
      <c r="I129" s="310"/>
      <c r="J129" s="310"/>
      <c r="K129" s="310"/>
      <c r="L129" s="310"/>
      <c r="M129" s="310"/>
      <c r="N129" s="310"/>
      <c r="O129" s="310"/>
      <c r="P129" s="335"/>
      <c r="Q129" s="310"/>
      <c r="R129" s="310"/>
      <c r="S129" s="177">
        <f t="shared" si="36"/>
        <v>0</v>
      </c>
      <c r="T129" s="206"/>
      <c r="U129" s="206"/>
      <c r="V129" s="206"/>
      <c r="W129" s="206"/>
      <c r="X129" s="206"/>
      <c r="Y129" s="310"/>
      <c r="Z129" s="310"/>
      <c r="AA129" s="310"/>
      <c r="AB129" s="310"/>
      <c r="AC129" s="6"/>
    </row>
    <row r="130" spans="2:30" s="333" customFormat="1" ht="15" hidden="1" customHeight="1" x14ac:dyDescent="0.25">
      <c r="B130" s="136" t="s">
        <v>200</v>
      </c>
      <c r="C130" s="310"/>
      <c r="D130" s="310"/>
      <c r="E130" s="310"/>
      <c r="F130" s="118"/>
      <c r="G130" s="310"/>
      <c r="H130" s="177"/>
      <c r="I130" s="310"/>
      <c r="J130" s="310"/>
      <c r="K130" s="310"/>
      <c r="L130" s="310"/>
      <c r="M130" s="310"/>
      <c r="N130" s="310"/>
      <c r="O130" s="310"/>
      <c r="P130" s="335"/>
      <c r="Q130" s="310"/>
      <c r="R130" s="310"/>
      <c r="S130" s="177">
        <f t="shared" si="36"/>
        <v>0</v>
      </c>
      <c r="T130" s="206"/>
      <c r="U130" s="206"/>
      <c r="V130" s="206"/>
      <c r="W130" s="206"/>
      <c r="X130" s="206"/>
      <c r="Y130" s="310"/>
      <c r="Z130" s="310"/>
      <c r="AA130" s="310"/>
      <c r="AB130" s="310"/>
      <c r="AC130" s="6"/>
    </row>
    <row r="131" spans="2:30" s="333" customFormat="1" ht="15" hidden="1" customHeight="1" x14ac:dyDescent="0.25">
      <c r="B131" s="136" t="s">
        <v>464</v>
      </c>
      <c r="C131" s="310"/>
      <c r="D131" s="310"/>
      <c r="E131" s="310"/>
      <c r="F131" s="118"/>
      <c r="G131" s="310"/>
      <c r="H131" s="177"/>
      <c r="I131" s="310"/>
      <c r="J131" s="310"/>
      <c r="K131" s="310"/>
      <c r="L131" s="310"/>
      <c r="M131" s="310"/>
      <c r="N131" s="310"/>
      <c r="O131" s="310"/>
      <c r="P131" s="335"/>
      <c r="Q131" s="310"/>
      <c r="R131" s="310"/>
      <c r="S131" s="177">
        <f>E131</f>
        <v>0</v>
      </c>
      <c r="T131" s="206"/>
      <c r="U131" s="206"/>
      <c r="V131" s="206"/>
      <c r="W131" s="206"/>
      <c r="X131" s="206"/>
      <c r="Y131" s="310"/>
      <c r="Z131" s="310"/>
      <c r="AA131" s="310"/>
      <c r="AB131" s="310"/>
      <c r="AC131" s="6"/>
    </row>
    <row r="132" spans="2:30" s="333" customFormat="1" ht="15" hidden="1" customHeight="1" x14ac:dyDescent="0.25">
      <c r="B132" s="136" t="s">
        <v>468</v>
      </c>
      <c r="C132" s="310"/>
      <c r="D132" s="310"/>
      <c r="E132" s="310"/>
      <c r="F132" s="118"/>
      <c r="G132" s="310"/>
      <c r="H132" s="177"/>
      <c r="I132" s="310"/>
      <c r="J132" s="310"/>
      <c r="K132" s="310"/>
      <c r="L132" s="310"/>
      <c r="M132" s="310"/>
      <c r="N132" s="310"/>
      <c r="O132" s="310"/>
      <c r="P132" s="335"/>
      <c r="Q132" s="310"/>
      <c r="R132" s="310"/>
      <c r="S132" s="177">
        <f t="shared" ref="S132:S136" si="41">E132</f>
        <v>0</v>
      </c>
      <c r="T132" s="206"/>
      <c r="U132" s="206"/>
      <c r="V132" s="206"/>
      <c r="W132" s="206"/>
      <c r="X132" s="206"/>
      <c r="Y132" s="310"/>
      <c r="Z132" s="310"/>
      <c r="AA132" s="310"/>
      <c r="AB132" s="310"/>
      <c r="AC132" s="6"/>
    </row>
    <row r="133" spans="2:30" s="333" customFormat="1" ht="15" hidden="1" customHeight="1" x14ac:dyDescent="0.25">
      <c r="B133" s="136" t="s">
        <v>449</v>
      </c>
      <c r="C133" s="310"/>
      <c r="D133" s="310"/>
      <c r="E133" s="310"/>
      <c r="F133" s="118"/>
      <c r="G133" s="310"/>
      <c r="H133" s="177"/>
      <c r="I133" s="310"/>
      <c r="J133" s="310"/>
      <c r="K133" s="310"/>
      <c r="L133" s="310"/>
      <c r="M133" s="310"/>
      <c r="N133" s="310"/>
      <c r="O133" s="310"/>
      <c r="P133" s="335"/>
      <c r="Q133" s="310"/>
      <c r="R133" s="310"/>
      <c r="S133" s="177">
        <f t="shared" si="41"/>
        <v>0</v>
      </c>
      <c r="T133" s="206"/>
      <c r="U133" s="206"/>
      <c r="V133" s="206"/>
      <c r="W133" s="206"/>
      <c r="X133" s="206"/>
      <c r="Y133" s="310"/>
      <c r="Z133" s="310"/>
      <c r="AA133" s="310"/>
      <c r="AB133" s="310"/>
      <c r="AC133" s="6"/>
    </row>
    <row r="134" spans="2:30" s="333" customFormat="1" ht="15" hidden="1" customHeight="1" x14ac:dyDescent="0.25">
      <c r="B134" s="136" t="s">
        <v>450</v>
      </c>
      <c r="C134" s="310"/>
      <c r="D134" s="310"/>
      <c r="E134" s="310"/>
      <c r="F134" s="118"/>
      <c r="G134" s="310"/>
      <c r="H134" s="177"/>
      <c r="I134" s="310"/>
      <c r="J134" s="310"/>
      <c r="K134" s="310"/>
      <c r="L134" s="310"/>
      <c r="M134" s="310"/>
      <c r="N134" s="310"/>
      <c r="O134" s="310"/>
      <c r="P134" s="335"/>
      <c r="Q134" s="310"/>
      <c r="R134" s="310"/>
      <c r="S134" s="177">
        <f t="shared" si="41"/>
        <v>0</v>
      </c>
      <c r="T134" s="206"/>
      <c r="U134" s="206"/>
      <c r="V134" s="206"/>
      <c r="W134" s="206"/>
      <c r="X134" s="206"/>
      <c r="Y134" s="310"/>
      <c r="Z134" s="310"/>
      <c r="AA134" s="310"/>
      <c r="AB134" s="310"/>
      <c r="AC134" s="6"/>
    </row>
    <row r="135" spans="2:30" s="333" customFormat="1" ht="15" hidden="1" customHeight="1" x14ac:dyDescent="0.25">
      <c r="B135" s="136" t="s">
        <v>451</v>
      </c>
      <c r="C135" s="310"/>
      <c r="D135" s="310"/>
      <c r="E135" s="310"/>
      <c r="F135" s="118"/>
      <c r="G135" s="310"/>
      <c r="H135" s="177"/>
      <c r="I135" s="310"/>
      <c r="J135" s="310"/>
      <c r="K135" s="310"/>
      <c r="L135" s="310"/>
      <c r="M135" s="310"/>
      <c r="N135" s="310"/>
      <c r="O135" s="310"/>
      <c r="P135" s="335"/>
      <c r="Q135" s="310"/>
      <c r="R135" s="310"/>
      <c r="S135" s="177">
        <f t="shared" si="41"/>
        <v>0</v>
      </c>
      <c r="T135" s="206"/>
      <c r="U135" s="206"/>
      <c r="V135" s="206"/>
      <c r="W135" s="206"/>
      <c r="X135" s="206"/>
      <c r="Y135" s="310"/>
      <c r="Z135" s="310"/>
      <c r="AA135" s="310"/>
      <c r="AB135" s="310"/>
      <c r="AC135" s="6"/>
    </row>
    <row r="136" spans="2:30" s="333" customFormat="1" ht="15" hidden="1" customHeight="1" x14ac:dyDescent="0.25">
      <c r="B136" s="136" t="s">
        <v>452</v>
      </c>
      <c r="C136" s="310"/>
      <c r="D136" s="310"/>
      <c r="E136" s="310"/>
      <c r="F136" s="118"/>
      <c r="G136" s="310"/>
      <c r="H136" s="177"/>
      <c r="I136" s="310"/>
      <c r="J136" s="310"/>
      <c r="K136" s="310"/>
      <c r="L136" s="310"/>
      <c r="M136" s="310"/>
      <c r="N136" s="310"/>
      <c r="O136" s="310"/>
      <c r="P136" s="335"/>
      <c r="Q136" s="310"/>
      <c r="R136" s="310"/>
      <c r="S136" s="177">
        <f t="shared" si="41"/>
        <v>0</v>
      </c>
      <c r="T136" s="206"/>
      <c r="U136" s="206"/>
      <c r="V136" s="206"/>
      <c r="W136" s="206"/>
      <c r="X136" s="206"/>
      <c r="Y136" s="310"/>
      <c r="Z136" s="310"/>
      <c r="AA136" s="310"/>
      <c r="AB136" s="310"/>
      <c r="AC136" s="6"/>
    </row>
    <row r="137" spans="2:30" s="333" customFormat="1" ht="15" hidden="1" customHeight="1" x14ac:dyDescent="0.25">
      <c r="B137" s="136" t="s">
        <v>469</v>
      </c>
      <c r="C137" s="310"/>
      <c r="D137" s="310"/>
      <c r="E137" s="310"/>
      <c r="F137" s="118"/>
      <c r="G137" s="310"/>
      <c r="H137" s="177"/>
      <c r="I137" s="310"/>
      <c r="J137" s="310"/>
      <c r="K137" s="310"/>
      <c r="L137" s="310"/>
      <c r="M137" s="310"/>
      <c r="N137" s="310"/>
      <c r="O137" s="310"/>
      <c r="P137" s="335"/>
      <c r="Q137" s="310"/>
      <c r="R137" s="310"/>
      <c r="S137" s="177">
        <f>E137</f>
        <v>0</v>
      </c>
      <c r="T137" s="206"/>
      <c r="U137" s="206"/>
      <c r="V137" s="206"/>
      <c r="W137" s="206"/>
      <c r="X137" s="206"/>
      <c r="Y137" s="310"/>
      <c r="Z137" s="310"/>
      <c r="AA137" s="310"/>
      <c r="AB137" s="310"/>
      <c r="AC137" s="6"/>
    </row>
    <row r="138" spans="2:30" s="333" customFormat="1" ht="15" hidden="1" customHeight="1" x14ac:dyDescent="0.25">
      <c r="B138" s="136" t="s">
        <v>465</v>
      </c>
      <c r="C138" s="310"/>
      <c r="D138" s="310"/>
      <c r="E138" s="310"/>
      <c r="F138" s="118"/>
      <c r="G138" s="310"/>
      <c r="H138" s="177"/>
      <c r="I138" s="310"/>
      <c r="J138" s="310"/>
      <c r="K138" s="310"/>
      <c r="L138" s="310"/>
      <c r="M138" s="310"/>
      <c r="N138" s="310"/>
      <c r="O138" s="310"/>
      <c r="P138" s="335"/>
      <c r="Q138" s="310"/>
      <c r="R138" s="310"/>
      <c r="S138" s="177">
        <f t="shared" ref="S138:S139" si="42">E138</f>
        <v>0</v>
      </c>
      <c r="T138" s="206"/>
      <c r="U138" s="206"/>
      <c r="V138" s="206"/>
      <c r="W138" s="206"/>
      <c r="X138" s="206"/>
      <c r="Y138" s="310"/>
      <c r="Z138" s="310"/>
      <c r="AA138" s="310"/>
      <c r="AB138" s="310"/>
      <c r="AC138" s="6"/>
    </row>
    <row r="139" spans="2:30" s="333" customFormat="1" ht="15" hidden="1" customHeight="1" x14ac:dyDescent="0.25">
      <c r="B139" s="136" t="s">
        <v>466</v>
      </c>
      <c r="C139" s="310"/>
      <c r="D139" s="310"/>
      <c r="E139" s="310"/>
      <c r="F139" s="118"/>
      <c r="G139" s="210"/>
      <c r="H139" s="178"/>
      <c r="I139" s="210"/>
      <c r="J139" s="210"/>
      <c r="K139" s="210"/>
      <c r="L139" s="210"/>
      <c r="M139" s="210"/>
      <c r="N139" s="210"/>
      <c r="O139" s="210"/>
      <c r="P139" s="335"/>
      <c r="Q139" s="310"/>
      <c r="R139" s="210"/>
      <c r="S139" s="178">
        <f t="shared" si="42"/>
        <v>0</v>
      </c>
      <c r="T139" s="206"/>
      <c r="U139" s="206"/>
      <c r="V139" s="206"/>
      <c r="W139" s="206"/>
      <c r="X139" s="206"/>
      <c r="Y139" s="310"/>
      <c r="Z139" s="310"/>
      <c r="AA139" s="310"/>
      <c r="AB139" s="310"/>
      <c r="AC139" s="6"/>
    </row>
    <row r="140" spans="2:30" s="313" customFormat="1" ht="15.75" hidden="1" customHeight="1" thickBot="1" x14ac:dyDescent="0.3">
      <c r="B140" s="262" t="str">
        <f>B115&amp;" Total"</f>
        <v>Covered Bonds Total</v>
      </c>
      <c r="C140" s="179"/>
      <c r="D140" s="179"/>
      <c r="E140" s="179"/>
      <c r="G140" s="179"/>
      <c r="H140" s="212"/>
      <c r="I140" s="179"/>
      <c r="J140" s="179"/>
      <c r="K140" s="179"/>
      <c r="L140" s="179"/>
      <c r="M140" s="179"/>
      <c r="N140" s="179"/>
      <c r="O140" s="179"/>
      <c r="P140" s="319"/>
      <c r="Q140" s="179"/>
      <c r="R140" s="179"/>
      <c r="S140" s="212">
        <f t="shared" ref="S140:AB140" si="43">SUM(S127:S139)</f>
        <v>0</v>
      </c>
      <c r="T140" s="179">
        <f t="shared" ref="T140:U140" si="44">SUM(T127:T139)</f>
        <v>0</v>
      </c>
      <c r="U140" s="179">
        <f t="shared" si="44"/>
        <v>0</v>
      </c>
      <c r="V140" s="179">
        <f t="shared" si="43"/>
        <v>0</v>
      </c>
      <c r="W140" s="179">
        <f t="shared" si="43"/>
        <v>0</v>
      </c>
      <c r="X140" s="179">
        <f t="shared" si="43"/>
        <v>0</v>
      </c>
      <c r="Y140" s="179">
        <f t="shared" si="43"/>
        <v>0</v>
      </c>
      <c r="Z140" s="179">
        <f t="shared" si="43"/>
        <v>0</v>
      </c>
      <c r="AA140" s="179">
        <f t="shared" ref="AA140" si="45">SUM(AA127:AA139)</f>
        <v>0</v>
      </c>
      <c r="AB140" s="179">
        <f t="shared" si="43"/>
        <v>0</v>
      </c>
    </row>
    <row r="141" spans="2:30" s="335" customFormat="1" ht="15" customHeight="1" x14ac:dyDescent="0.25">
      <c r="AC141" s="159"/>
    </row>
    <row r="142" spans="2:30" s="335" customFormat="1" ht="15.75" customHeight="1" thickBot="1" x14ac:dyDescent="0.3">
      <c r="B142" s="167" t="s">
        <v>438</v>
      </c>
      <c r="AC142" s="159"/>
    </row>
    <row r="143" spans="2:30" s="333" customFormat="1" ht="15" customHeight="1" x14ac:dyDescent="0.25">
      <c r="B143" s="479" t="s">
        <v>782</v>
      </c>
      <c r="C143" s="413"/>
      <c r="D143" s="310"/>
      <c r="E143" s="310"/>
      <c r="F143" s="486"/>
      <c r="G143" s="578">
        <v>3.3079999999999998</v>
      </c>
      <c r="H143" s="487"/>
      <c r="I143" s="310"/>
      <c r="J143" s="310"/>
      <c r="K143" s="310"/>
      <c r="L143" s="310"/>
      <c r="M143" s="310"/>
      <c r="N143" s="310"/>
      <c r="O143" s="310"/>
      <c r="P143" s="335"/>
      <c r="Q143" s="310"/>
      <c r="R143" s="579">
        <v>850</v>
      </c>
      <c r="S143" s="176">
        <f t="shared" ref="S143:S164" si="46">E143</f>
        <v>0</v>
      </c>
      <c r="T143" s="206"/>
      <c r="U143" s="206"/>
      <c r="V143" s="206"/>
      <c r="W143" s="206"/>
      <c r="X143" s="206"/>
      <c r="Y143" s="310"/>
      <c r="Z143" s="310"/>
      <c r="AA143" s="310"/>
      <c r="AB143" s="310"/>
      <c r="AC143" s="6"/>
      <c r="AD143" s="566"/>
    </row>
    <row r="144" spans="2:30" s="333" customFormat="1" ht="15" customHeight="1" x14ac:dyDescent="0.25">
      <c r="B144" s="480" t="s">
        <v>783</v>
      </c>
      <c r="C144" s="413"/>
      <c r="D144" s="310"/>
      <c r="E144" s="310"/>
      <c r="F144" s="488"/>
      <c r="G144" s="578">
        <v>3.274</v>
      </c>
      <c r="H144" s="485"/>
      <c r="I144" s="310"/>
      <c r="J144" s="310"/>
      <c r="K144" s="310"/>
      <c r="L144" s="310"/>
      <c r="M144" s="310"/>
      <c r="N144" s="310"/>
      <c r="O144" s="310"/>
      <c r="P144" s="335"/>
      <c r="Q144" s="310"/>
      <c r="R144" s="579">
        <v>1375</v>
      </c>
      <c r="S144" s="177">
        <f t="shared" ref="S144:S145" si="47">E144</f>
        <v>0</v>
      </c>
      <c r="T144" s="206"/>
      <c r="U144" s="206"/>
      <c r="V144" s="206"/>
      <c r="W144" s="206"/>
      <c r="X144" s="206"/>
      <c r="Y144" s="310"/>
      <c r="Z144" s="310"/>
      <c r="AA144" s="310"/>
      <c r="AB144" s="310"/>
      <c r="AC144" s="6"/>
      <c r="AD144" s="566"/>
    </row>
    <row r="145" spans="2:30" s="333" customFormat="1" ht="15" customHeight="1" x14ac:dyDescent="0.25">
      <c r="B145" s="480" t="s">
        <v>752</v>
      </c>
      <c r="C145" s="413"/>
      <c r="D145" s="410"/>
      <c r="E145" s="410"/>
      <c r="F145" s="488"/>
      <c r="G145" s="578">
        <v>4.1920000000000002</v>
      </c>
      <c r="H145" s="485"/>
      <c r="I145" s="310"/>
      <c r="J145" s="310"/>
      <c r="K145" s="310"/>
      <c r="L145" s="310"/>
      <c r="M145" s="310"/>
      <c r="N145" s="310"/>
      <c r="O145" s="310"/>
      <c r="P145" s="335"/>
      <c r="Q145" s="310"/>
      <c r="R145" s="579">
        <v>1375</v>
      </c>
      <c r="S145" s="177">
        <f t="shared" si="47"/>
        <v>0</v>
      </c>
      <c r="T145" s="206"/>
      <c r="U145" s="206"/>
      <c r="V145" s="206"/>
      <c r="W145" s="206"/>
      <c r="X145" s="206"/>
      <c r="Y145" s="310"/>
      <c r="Z145" s="310"/>
      <c r="AA145" s="310"/>
      <c r="AB145" s="310"/>
      <c r="AC145" s="6"/>
      <c r="AD145" s="566"/>
    </row>
    <row r="146" spans="2:30" s="333" customFormat="1" ht="15" customHeight="1" x14ac:dyDescent="0.25">
      <c r="B146" s="480" t="s">
        <v>784</v>
      </c>
      <c r="C146" s="413"/>
      <c r="D146" s="410"/>
      <c r="E146" s="410"/>
      <c r="F146" s="488"/>
      <c r="G146" s="578">
        <v>2.665</v>
      </c>
      <c r="H146" s="485"/>
      <c r="I146" s="310"/>
      <c r="J146" s="310"/>
      <c r="K146" s="310"/>
      <c r="L146" s="310"/>
      <c r="M146" s="310"/>
      <c r="N146" s="310"/>
      <c r="O146" s="310"/>
      <c r="P146" s="335"/>
      <c r="Q146" s="310"/>
      <c r="R146" s="579">
        <v>362.5</v>
      </c>
      <c r="S146" s="177">
        <f t="shared" ref="S146:S148" si="48">E146</f>
        <v>0</v>
      </c>
      <c r="T146" s="206"/>
      <c r="U146" s="206"/>
      <c r="V146" s="206"/>
      <c r="W146" s="206"/>
      <c r="X146" s="206"/>
      <c r="Y146" s="310"/>
      <c r="Z146" s="310"/>
      <c r="AA146" s="310"/>
      <c r="AB146" s="310"/>
      <c r="AC146" s="6"/>
      <c r="AD146" s="566"/>
    </row>
    <row r="147" spans="2:30" s="515" customFormat="1" ht="15" customHeight="1" x14ac:dyDescent="0.25">
      <c r="B147" s="480" t="s">
        <v>785</v>
      </c>
      <c r="C147" s="413"/>
      <c r="D147" s="410"/>
      <c r="E147" s="410"/>
      <c r="F147" s="488"/>
      <c r="G147" s="578">
        <v>4.1920000000000002</v>
      </c>
      <c r="H147" s="485"/>
      <c r="I147" s="410"/>
      <c r="J147" s="410"/>
      <c r="K147" s="410"/>
      <c r="L147" s="410"/>
      <c r="M147" s="410"/>
      <c r="N147" s="410"/>
      <c r="O147" s="410"/>
      <c r="P147" s="335"/>
      <c r="Q147" s="410"/>
      <c r="R147" s="579">
        <v>1375</v>
      </c>
      <c r="S147" s="177"/>
      <c r="T147" s="519"/>
      <c r="U147" s="519"/>
      <c r="V147" s="519"/>
      <c r="W147" s="519"/>
      <c r="X147" s="519"/>
      <c r="Y147" s="410"/>
      <c r="Z147" s="410"/>
      <c r="AA147" s="410"/>
      <c r="AB147" s="410"/>
      <c r="AC147" s="6"/>
      <c r="AD147" s="566"/>
    </row>
    <row r="148" spans="2:30" s="333" customFormat="1" ht="15" customHeight="1" x14ac:dyDescent="0.25">
      <c r="B148" s="480" t="s">
        <v>786</v>
      </c>
      <c r="C148" s="413"/>
      <c r="D148" s="310"/>
      <c r="E148" s="310"/>
      <c r="F148" s="488"/>
      <c r="G148" s="578">
        <v>3.5950000000000002</v>
      </c>
      <c r="H148" s="485"/>
      <c r="I148" s="310"/>
      <c r="J148" s="310"/>
      <c r="K148" s="310"/>
      <c r="L148" s="310"/>
      <c r="M148" s="310"/>
      <c r="N148" s="310"/>
      <c r="O148" s="310"/>
      <c r="P148" s="395"/>
      <c r="Q148" s="310"/>
      <c r="R148" s="579">
        <v>812.5</v>
      </c>
      <c r="S148" s="177">
        <f t="shared" si="48"/>
        <v>0</v>
      </c>
      <c r="T148" s="206"/>
      <c r="U148" s="206"/>
      <c r="V148" s="206"/>
      <c r="W148" s="206"/>
      <c r="X148" s="206"/>
      <c r="Y148" s="310"/>
      <c r="Z148" s="310"/>
      <c r="AA148" s="310"/>
      <c r="AB148" s="310"/>
      <c r="AC148" s="6"/>
      <c r="AD148" s="566"/>
    </row>
    <row r="149" spans="2:30" s="333" customFormat="1" ht="15" customHeight="1" x14ac:dyDescent="0.25">
      <c r="B149" s="480" t="s">
        <v>697</v>
      </c>
      <c r="C149" s="413"/>
      <c r="D149" s="310"/>
      <c r="E149" s="310"/>
      <c r="F149" s="488"/>
      <c r="G149" s="578">
        <v>4.1920000000000002</v>
      </c>
      <c r="H149" s="485"/>
      <c r="I149" s="310"/>
      <c r="J149" s="310"/>
      <c r="K149" s="310"/>
      <c r="L149" s="310"/>
      <c r="M149" s="310"/>
      <c r="N149" s="310"/>
      <c r="O149" s="310"/>
      <c r="P149" s="395"/>
      <c r="Q149" s="310"/>
      <c r="R149" s="579">
        <v>1375</v>
      </c>
      <c r="S149" s="177">
        <f t="shared" si="46"/>
        <v>0</v>
      </c>
      <c r="T149" s="206"/>
      <c r="U149" s="206"/>
      <c r="V149" s="206"/>
      <c r="W149" s="206"/>
      <c r="X149" s="206"/>
      <c r="Y149" s="310"/>
      <c r="Z149" s="310"/>
      <c r="AA149" s="310"/>
      <c r="AB149" s="310"/>
      <c r="AC149" s="6"/>
      <c r="AD149" s="566"/>
    </row>
    <row r="150" spans="2:30" s="333" customFormat="1" ht="15" customHeight="1" thickBot="1" x14ac:dyDescent="0.3">
      <c r="B150" s="481" t="s">
        <v>693</v>
      </c>
      <c r="C150" s="413"/>
      <c r="D150" s="310"/>
      <c r="E150" s="310"/>
      <c r="F150" s="488"/>
      <c r="G150" s="578">
        <v>4.1920000000000002</v>
      </c>
      <c r="H150" s="485"/>
      <c r="I150" s="310"/>
      <c r="J150" s="310"/>
      <c r="K150" s="310"/>
      <c r="L150" s="310"/>
      <c r="M150" s="310"/>
      <c r="N150" s="310"/>
      <c r="O150" s="310"/>
      <c r="P150" s="335"/>
      <c r="Q150" s="310"/>
      <c r="R150" s="579">
        <v>1375</v>
      </c>
      <c r="S150" s="178">
        <f t="shared" si="46"/>
        <v>0</v>
      </c>
      <c r="T150" s="206"/>
      <c r="U150" s="206"/>
      <c r="V150" s="206"/>
      <c r="W150" s="206"/>
      <c r="X150" s="206"/>
      <c r="Y150" s="310"/>
      <c r="Z150" s="310"/>
      <c r="AA150" s="310"/>
      <c r="AB150" s="310"/>
      <c r="AC150" s="6"/>
      <c r="AD150" s="566"/>
    </row>
    <row r="151" spans="2:30" s="313" customFormat="1" ht="15" hidden="1" customHeight="1" x14ac:dyDescent="0.25">
      <c r="B151" s="260" t="str">
        <f>B142&amp;" Total"</f>
        <v>Indices Total</v>
      </c>
      <c r="C151" s="490"/>
      <c r="D151" s="490"/>
      <c r="E151" s="490"/>
      <c r="F151" s="491"/>
      <c r="G151" s="490"/>
      <c r="H151" s="492"/>
      <c r="I151" s="490"/>
      <c r="J151" s="490"/>
      <c r="K151" s="490"/>
      <c r="L151" s="490"/>
      <c r="M151" s="490"/>
      <c r="N151" s="490"/>
      <c r="O151" s="490"/>
      <c r="P151" s="505"/>
      <c r="Q151" s="490"/>
      <c r="R151" s="490"/>
      <c r="S151" s="211">
        <f t="shared" si="46"/>
        <v>0</v>
      </c>
      <c r="T151" s="179">
        <f t="shared" ref="T151:AB151" si="49">SUM(T143:T150)</f>
        <v>0</v>
      </c>
      <c r="U151" s="179">
        <f t="shared" si="49"/>
        <v>0</v>
      </c>
      <c r="V151" s="179">
        <f t="shared" si="49"/>
        <v>0</v>
      </c>
      <c r="W151" s="179">
        <f t="shared" si="49"/>
        <v>0</v>
      </c>
      <c r="X151" s="179">
        <f t="shared" si="49"/>
        <v>0</v>
      </c>
      <c r="Y151" s="179">
        <f t="shared" si="49"/>
        <v>0</v>
      </c>
      <c r="Z151" s="179">
        <f t="shared" si="49"/>
        <v>0</v>
      </c>
      <c r="AA151" s="179">
        <f t="shared" si="49"/>
        <v>0</v>
      </c>
      <c r="AB151" s="179">
        <f t="shared" si="49"/>
        <v>0</v>
      </c>
    </row>
    <row r="152" spans="2:30" s="333" customFormat="1" ht="15" hidden="1" customHeight="1" x14ac:dyDescent="0.25">
      <c r="B152" s="136" t="s">
        <v>467</v>
      </c>
      <c r="C152" s="310"/>
      <c r="D152" s="310"/>
      <c r="E152" s="310"/>
      <c r="F152" s="488"/>
      <c r="G152" s="310"/>
      <c r="H152" s="487"/>
      <c r="I152" s="310"/>
      <c r="J152" s="310"/>
      <c r="K152" s="310"/>
      <c r="L152" s="310"/>
      <c r="M152" s="310"/>
      <c r="N152" s="310"/>
      <c r="O152" s="310"/>
      <c r="P152" s="335"/>
      <c r="Q152" s="310"/>
      <c r="R152" s="310"/>
      <c r="S152" s="176">
        <f t="shared" si="46"/>
        <v>0</v>
      </c>
      <c r="T152" s="206"/>
      <c r="U152" s="206"/>
      <c r="V152" s="206"/>
      <c r="W152" s="206"/>
      <c r="X152" s="206"/>
      <c r="Y152" s="310"/>
      <c r="Z152" s="310"/>
      <c r="AA152" s="310"/>
      <c r="AB152" s="310"/>
      <c r="AC152" s="6"/>
    </row>
    <row r="153" spans="2:30" s="333" customFormat="1" ht="15" hidden="1" customHeight="1" x14ac:dyDescent="0.25">
      <c r="B153" s="136" t="s">
        <v>198</v>
      </c>
      <c r="C153" s="310"/>
      <c r="D153" s="310"/>
      <c r="E153" s="310"/>
      <c r="F153" s="488"/>
      <c r="G153" s="310"/>
      <c r="H153" s="485"/>
      <c r="I153" s="310"/>
      <c r="J153" s="310"/>
      <c r="K153" s="310"/>
      <c r="L153" s="310"/>
      <c r="M153" s="310"/>
      <c r="N153" s="310"/>
      <c r="O153" s="310"/>
      <c r="P153" s="335"/>
      <c r="Q153" s="310"/>
      <c r="R153" s="310"/>
      <c r="S153" s="177">
        <f t="shared" si="46"/>
        <v>0</v>
      </c>
      <c r="T153" s="206"/>
      <c r="U153" s="206"/>
      <c r="V153" s="206"/>
      <c r="W153" s="206"/>
      <c r="X153" s="206"/>
      <c r="Y153" s="310"/>
      <c r="Z153" s="310"/>
      <c r="AA153" s="310"/>
      <c r="AB153" s="310"/>
      <c r="AC153" s="6"/>
    </row>
    <row r="154" spans="2:30" s="333" customFormat="1" ht="15" hidden="1" customHeight="1" x14ac:dyDescent="0.25">
      <c r="B154" s="136" t="s">
        <v>199</v>
      </c>
      <c r="C154" s="310"/>
      <c r="D154" s="310"/>
      <c r="E154" s="310"/>
      <c r="F154" s="488"/>
      <c r="G154" s="310"/>
      <c r="H154" s="485"/>
      <c r="I154" s="310"/>
      <c r="J154" s="310"/>
      <c r="K154" s="310"/>
      <c r="L154" s="310"/>
      <c r="M154" s="310"/>
      <c r="N154" s="310"/>
      <c r="O154" s="310"/>
      <c r="P154" s="335"/>
      <c r="Q154" s="310"/>
      <c r="R154" s="310"/>
      <c r="S154" s="177">
        <f t="shared" si="46"/>
        <v>0</v>
      </c>
      <c r="T154" s="206"/>
      <c r="U154" s="206"/>
      <c r="V154" s="206"/>
      <c r="W154" s="206"/>
      <c r="X154" s="206"/>
      <c r="Y154" s="310"/>
      <c r="Z154" s="310"/>
      <c r="AA154" s="310"/>
      <c r="AB154" s="310"/>
      <c r="AC154" s="6"/>
    </row>
    <row r="155" spans="2:30" s="333" customFormat="1" ht="15" hidden="1" customHeight="1" x14ac:dyDescent="0.25">
      <c r="B155" s="136" t="s">
        <v>200</v>
      </c>
      <c r="C155" s="310"/>
      <c r="D155" s="310"/>
      <c r="E155" s="310"/>
      <c r="F155" s="488"/>
      <c r="G155" s="310"/>
      <c r="H155" s="485"/>
      <c r="I155" s="310"/>
      <c r="J155" s="310"/>
      <c r="K155" s="310"/>
      <c r="L155" s="310"/>
      <c r="M155" s="310"/>
      <c r="N155" s="310"/>
      <c r="O155" s="310"/>
      <c r="P155" s="335"/>
      <c r="Q155" s="310"/>
      <c r="R155" s="310"/>
      <c r="S155" s="177">
        <f t="shared" si="46"/>
        <v>0</v>
      </c>
      <c r="T155" s="206"/>
      <c r="U155" s="206"/>
      <c r="V155" s="206"/>
      <c r="W155" s="206"/>
      <c r="X155" s="206"/>
      <c r="Y155" s="310"/>
      <c r="Z155" s="310"/>
      <c r="AA155" s="310"/>
      <c r="AB155" s="310"/>
      <c r="AC155" s="6"/>
    </row>
    <row r="156" spans="2:30" s="333" customFormat="1" ht="15" hidden="1" customHeight="1" x14ac:dyDescent="0.25">
      <c r="B156" s="136" t="s">
        <v>464</v>
      </c>
      <c r="C156" s="310"/>
      <c r="D156" s="310"/>
      <c r="E156" s="310"/>
      <c r="F156" s="488"/>
      <c r="G156" s="310"/>
      <c r="H156" s="485"/>
      <c r="I156" s="310"/>
      <c r="J156" s="310"/>
      <c r="K156" s="310"/>
      <c r="L156" s="310"/>
      <c r="M156" s="310"/>
      <c r="N156" s="310"/>
      <c r="O156" s="310"/>
      <c r="P156" s="335"/>
      <c r="Q156" s="310"/>
      <c r="R156" s="310"/>
      <c r="S156" s="177">
        <f t="shared" si="46"/>
        <v>0</v>
      </c>
      <c r="T156" s="206"/>
      <c r="U156" s="206"/>
      <c r="V156" s="206"/>
      <c r="W156" s="206"/>
      <c r="X156" s="206"/>
      <c r="Y156" s="310"/>
      <c r="Z156" s="310"/>
      <c r="AA156" s="310"/>
      <c r="AB156" s="310"/>
      <c r="AC156" s="6"/>
    </row>
    <row r="157" spans="2:30" s="333" customFormat="1" ht="15" hidden="1" customHeight="1" x14ac:dyDescent="0.25">
      <c r="B157" s="136" t="s">
        <v>468</v>
      </c>
      <c r="C157" s="310"/>
      <c r="D157" s="310"/>
      <c r="E157" s="310"/>
      <c r="F157" s="488"/>
      <c r="G157" s="310"/>
      <c r="H157" s="485"/>
      <c r="I157" s="310"/>
      <c r="J157" s="310"/>
      <c r="K157" s="310"/>
      <c r="L157" s="310"/>
      <c r="M157" s="310"/>
      <c r="N157" s="310"/>
      <c r="O157" s="310"/>
      <c r="P157" s="335"/>
      <c r="Q157" s="310"/>
      <c r="R157" s="310"/>
      <c r="S157" s="177">
        <f t="shared" si="46"/>
        <v>0</v>
      </c>
      <c r="T157" s="206"/>
      <c r="U157" s="206"/>
      <c r="V157" s="206"/>
      <c r="W157" s="206"/>
      <c r="X157" s="206"/>
      <c r="Y157" s="310"/>
      <c r="Z157" s="310"/>
      <c r="AA157" s="310"/>
      <c r="AB157" s="310"/>
      <c r="AC157" s="6"/>
    </row>
    <row r="158" spans="2:30" s="333" customFormat="1" ht="15" hidden="1" customHeight="1" x14ac:dyDescent="0.25">
      <c r="B158" s="136" t="s">
        <v>449</v>
      </c>
      <c r="C158" s="310"/>
      <c r="D158" s="310"/>
      <c r="E158" s="310"/>
      <c r="F158" s="488"/>
      <c r="G158" s="310"/>
      <c r="H158" s="485"/>
      <c r="I158" s="310"/>
      <c r="J158" s="310"/>
      <c r="K158" s="310"/>
      <c r="L158" s="310"/>
      <c r="M158" s="310"/>
      <c r="N158" s="310"/>
      <c r="O158" s="310"/>
      <c r="P158" s="335"/>
      <c r="Q158" s="310"/>
      <c r="R158" s="310"/>
      <c r="S158" s="177">
        <f t="shared" si="46"/>
        <v>0</v>
      </c>
      <c r="T158" s="206"/>
      <c r="U158" s="206"/>
      <c r="V158" s="206"/>
      <c r="W158" s="206"/>
      <c r="X158" s="206"/>
      <c r="Y158" s="310"/>
      <c r="Z158" s="310"/>
      <c r="AA158" s="310"/>
      <c r="AB158" s="310"/>
      <c r="AC158" s="6"/>
    </row>
    <row r="159" spans="2:30" s="333" customFormat="1" ht="15" hidden="1" customHeight="1" x14ac:dyDescent="0.25">
      <c r="B159" s="136" t="s">
        <v>450</v>
      </c>
      <c r="C159" s="310"/>
      <c r="D159" s="310"/>
      <c r="E159" s="310"/>
      <c r="F159" s="488"/>
      <c r="G159" s="310"/>
      <c r="H159" s="485"/>
      <c r="I159" s="310"/>
      <c r="J159" s="310"/>
      <c r="K159" s="310"/>
      <c r="L159" s="310"/>
      <c r="M159" s="310"/>
      <c r="N159" s="310"/>
      <c r="O159" s="310"/>
      <c r="P159" s="335"/>
      <c r="Q159" s="310"/>
      <c r="R159" s="310"/>
      <c r="S159" s="177">
        <f t="shared" si="46"/>
        <v>0</v>
      </c>
      <c r="T159" s="206"/>
      <c r="U159" s="206"/>
      <c r="V159" s="206"/>
      <c r="W159" s="206"/>
      <c r="X159" s="206"/>
      <c r="Y159" s="310"/>
      <c r="Z159" s="310"/>
      <c r="AA159" s="310"/>
      <c r="AB159" s="310"/>
      <c r="AC159" s="6"/>
    </row>
    <row r="160" spans="2:30" s="333" customFormat="1" ht="15" hidden="1" customHeight="1" x14ac:dyDescent="0.25">
      <c r="B160" s="136" t="s">
        <v>451</v>
      </c>
      <c r="C160" s="310"/>
      <c r="D160" s="310"/>
      <c r="E160" s="310"/>
      <c r="F160" s="488"/>
      <c r="G160" s="310"/>
      <c r="H160" s="485"/>
      <c r="I160" s="310"/>
      <c r="J160" s="310"/>
      <c r="K160" s="310"/>
      <c r="L160" s="310"/>
      <c r="M160" s="310"/>
      <c r="N160" s="310"/>
      <c r="O160" s="310"/>
      <c r="P160" s="335"/>
      <c r="Q160" s="310"/>
      <c r="R160" s="310"/>
      <c r="S160" s="177">
        <f t="shared" si="46"/>
        <v>0</v>
      </c>
      <c r="T160" s="206"/>
      <c r="U160" s="206"/>
      <c r="V160" s="206"/>
      <c r="W160" s="206"/>
      <c r="X160" s="206"/>
      <c r="Y160" s="310"/>
      <c r="Z160" s="310"/>
      <c r="AA160" s="310"/>
      <c r="AB160" s="310"/>
      <c r="AC160" s="6"/>
    </row>
    <row r="161" spans="2:30" s="333" customFormat="1" ht="15" hidden="1" customHeight="1" x14ac:dyDescent="0.25">
      <c r="B161" s="136" t="s">
        <v>452</v>
      </c>
      <c r="C161" s="310"/>
      <c r="D161" s="310"/>
      <c r="E161" s="310"/>
      <c r="F161" s="488"/>
      <c r="G161" s="310"/>
      <c r="H161" s="485"/>
      <c r="I161" s="310"/>
      <c r="J161" s="310"/>
      <c r="K161" s="310"/>
      <c r="L161" s="310"/>
      <c r="M161" s="310"/>
      <c r="N161" s="310"/>
      <c r="O161" s="310"/>
      <c r="P161" s="335"/>
      <c r="Q161" s="310"/>
      <c r="R161" s="310"/>
      <c r="S161" s="177">
        <f t="shared" si="46"/>
        <v>0</v>
      </c>
      <c r="T161" s="206"/>
      <c r="U161" s="206"/>
      <c r="V161" s="206"/>
      <c r="W161" s="206"/>
      <c r="X161" s="206"/>
      <c r="Y161" s="310"/>
      <c r="Z161" s="310"/>
      <c r="AA161" s="310"/>
      <c r="AB161" s="310"/>
      <c r="AC161" s="6"/>
    </row>
    <row r="162" spans="2:30" s="333" customFormat="1" ht="15" hidden="1" customHeight="1" x14ac:dyDescent="0.25">
      <c r="B162" s="136" t="s">
        <v>469</v>
      </c>
      <c r="C162" s="310"/>
      <c r="D162" s="310"/>
      <c r="E162" s="310"/>
      <c r="F162" s="488"/>
      <c r="G162" s="310"/>
      <c r="H162" s="485"/>
      <c r="I162" s="310"/>
      <c r="J162" s="310"/>
      <c r="K162" s="310"/>
      <c r="L162" s="310"/>
      <c r="M162" s="310"/>
      <c r="N162" s="310"/>
      <c r="O162" s="310"/>
      <c r="P162" s="335"/>
      <c r="Q162" s="310"/>
      <c r="R162" s="310"/>
      <c r="S162" s="177">
        <f t="shared" si="46"/>
        <v>0</v>
      </c>
      <c r="T162" s="206"/>
      <c r="U162" s="206"/>
      <c r="V162" s="206"/>
      <c r="W162" s="206"/>
      <c r="X162" s="206"/>
      <c r="Y162" s="310"/>
      <c r="Z162" s="310"/>
      <c r="AA162" s="310"/>
      <c r="AB162" s="310"/>
      <c r="AC162" s="6"/>
    </row>
    <row r="163" spans="2:30" s="333" customFormat="1" ht="15" hidden="1" customHeight="1" x14ac:dyDescent="0.25">
      <c r="B163" s="136" t="s">
        <v>465</v>
      </c>
      <c r="C163" s="310"/>
      <c r="D163" s="310"/>
      <c r="E163" s="310"/>
      <c r="F163" s="488"/>
      <c r="G163" s="310"/>
      <c r="H163" s="485"/>
      <c r="I163" s="310"/>
      <c r="J163" s="310"/>
      <c r="K163" s="310"/>
      <c r="L163" s="310"/>
      <c r="M163" s="310"/>
      <c r="N163" s="310"/>
      <c r="O163" s="310"/>
      <c r="P163" s="335"/>
      <c r="Q163" s="310"/>
      <c r="R163" s="310"/>
      <c r="S163" s="177">
        <f t="shared" si="46"/>
        <v>0</v>
      </c>
      <c r="T163" s="206"/>
      <c r="U163" s="206"/>
      <c r="V163" s="206"/>
      <c r="W163" s="206"/>
      <c r="X163" s="206"/>
      <c r="Y163" s="310"/>
      <c r="Z163" s="310"/>
      <c r="AA163" s="310"/>
      <c r="AB163" s="310"/>
      <c r="AC163" s="6"/>
    </row>
    <row r="164" spans="2:30" s="333" customFormat="1" ht="15" hidden="1" customHeight="1" x14ac:dyDescent="0.25">
      <c r="B164" s="136" t="s">
        <v>466</v>
      </c>
      <c r="C164" s="310"/>
      <c r="D164" s="310"/>
      <c r="E164" s="310"/>
      <c r="F164" s="488"/>
      <c r="G164" s="210"/>
      <c r="H164" s="489"/>
      <c r="I164" s="210"/>
      <c r="J164" s="210"/>
      <c r="K164" s="210"/>
      <c r="L164" s="210"/>
      <c r="M164" s="210"/>
      <c r="N164" s="210"/>
      <c r="O164" s="210"/>
      <c r="P164" s="335"/>
      <c r="Q164" s="310"/>
      <c r="R164" s="210"/>
      <c r="S164" s="178">
        <f t="shared" si="46"/>
        <v>0</v>
      </c>
      <c r="T164" s="206"/>
      <c r="U164" s="206"/>
      <c r="V164" s="206"/>
      <c r="W164" s="206"/>
      <c r="X164" s="206"/>
      <c r="Y164" s="310"/>
      <c r="Z164" s="310"/>
      <c r="AA164" s="310"/>
      <c r="AB164" s="310"/>
      <c r="AC164" s="6"/>
    </row>
    <row r="165" spans="2:30" s="313" customFormat="1" ht="15.75" hidden="1" customHeight="1" thickBot="1" x14ac:dyDescent="0.3">
      <c r="B165" s="262" t="str">
        <f>B142&amp;" Total"</f>
        <v>Indices Total</v>
      </c>
      <c r="C165" s="490"/>
      <c r="D165" s="490"/>
      <c r="E165" s="490"/>
      <c r="F165" s="187"/>
      <c r="G165" s="490"/>
      <c r="H165" s="493"/>
      <c r="I165" s="490"/>
      <c r="J165" s="490"/>
      <c r="K165" s="490"/>
      <c r="L165" s="490"/>
      <c r="M165" s="490"/>
      <c r="N165" s="490"/>
      <c r="O165" s="490"/>
      <c r="P165" s="319"/>
      <c r="Q165" s="490"/>
      <c r="R165" s="490"/>
      <c r="S165" s="212">
        <f t="shared" ref="S165:AB165" si="50">SUM(S152:S164)</f>
        <v>0</v>
      </c>
      <c r="T165" s="179">
        <f t="shared" si="50"/>
        <v>0</v>
      </c>
      <c r="U165" s="179">
        <f t="shared" ref="U165:V165" si="51">SUM(U152:U164)</f>
        <v>0</v>
      </c>
      <c r="V165" s="179">
        <f t="shared" si="51"/>
        <v>0</v>
      </c>
      <c r="W165" s="179">
        <f t="shared" ref="W165" si="52">SUM(W152:W164)</f>
        <v>0</v>
      </c>
      <c r="X165" s="179">
        <f t="shared" si="50"/>
        <v>0</v>
      </c>
      <c r="Y165" s="179">
        <f t="shared" si="50"/>
        <v>0</v>
      </c>
      <c r="Z165" s="179">
        <f t="shared" si="50"/>
        <v>0</v>
      </c>
      <c r="AA165" s="179">
        <f t="shared" ref="AA165" si="53">SUM(AA152:AA164)</f>
        <v>0</v>
      </c>
      <c r="AB165" s="179">
        <f t="shared" si="50"/>
        <v>0</v>
      </c>
    </row>
    <row r="166" spans="2:30" s="335" customFormat="1" ht="15" customHeight="1" x14ac:dyDescent="0.25">
      <c r="C166" s="486"/>
      <c r="D166" s="486"/>
      <c r="E166" s="486"/>
      <c r="F166" s="486"/>
      <c r="G166" s="486"/>
      <c r="H166" s="486"/>
      <c r="I166" s="486"/>
      <c r="J166" s="486"/>
      <c r="K166" s="486"/>
      <c r="L166" s="486"/>
      <c r="M166" s="486"/>
      <c r="N166" s="486"/>
      <c r="O166" s="486"/>
      <c r="Q166" s="486"/>
      <c r="R166" s="486"/>
      <c r="AC166" s="159"/>
    </row>
    <row r="167" spans="2:30" s="335" customFormat="1" ht="15.75" customHeight="1" thickBot="1" x14ac:dyDescent="0.3">
      <c r="B167" s="167" t="s">
        <v>457</v>
      </c>
      <c r="C167" s="486"/>
      <c r="D167" s="486"/>
      <c r="E167" s="486"/>
      <c r="F167" s="486"/>
      <c r="G167" s="486"/>
      <c r="H167" s="486"/>
      <c r="I167" s="486"/>
      <c r="J167" s="486"/>
      <c r="K167" s="486"/>
      <c r="L167" s="486"/>
      <c r="M167" s="486"/>
      <c r="N167" s="486"/>
      <c r="O167" s="486"/>
      <c r="Q167" s="486"/>
      <c r="R167" s="486"/>
      <c r="AC167" s="159"/>
    </row>
    <row r="168" spans="2:30" s="333" customFormat="1" ht="15" customHeight="1" x14ac:dyDescent="0.25">
      <c r="B168" s="479" t="s">
        <v>782</v>
      </c>
      <c r="C168" s="413"/>
      <c r="D168" s="310"/>
      <c r="E168" s="310"/>
      <c r="F168" s="486"/>
      <c r="G168" s="578">
        <v>3.3079999999999998</v>
      </c>
      <c r="H168" s="487"/>
      <c r="I168" s="310"/>
      <c r="J168" s="310"/>
      <c r="K168" s="310"/>
      <c r="L168" s="310"/>
      <c r="M168" s="310"/>
      <c r="N168" s="310"/>
      <c r="O168" s="310"/>
      <c r="P168" s="335"/>
      <c r="Q168" s="310"/>
      <c r="R168" s="579">
        <v>850</v>
      </c>
      <c r="S168" s="176">
        <f t="shared" ref="S168:S189" si="54">E168</f>
        <v>0</v>
      </c>
      <c r="T168" s="206"/>
      <c r="U168" s="206"/>
      <c r="V168" s="206"/>
      <c r="W168" s="206"/>
      <c r="X168" s="206"/>
      <c r="Y168" s="310"/>
      <c r="Z168" s="310"/>
      <c r="AA168" s="310"/>
      <c r="AB168" s="310"/>
      <c r="AC168" s="6"/>
      <c r="AD168" s="566"/>
    </row>
    <row r="169" spans="2:30" s="333" customFormat="1" ht="15" customHeight="1" x14ac:dyDescent="0.25">
      <c r="B169" s="480" t="s">
        <v>783</v>
      </c>
      <c r="C169" s="413"/>
      <c r="D169" s="310"/>
      <c r="E169" s="310"/>
      <c r="F169" s="488"/>
      <c r="G169" s="578">
        <v>3.274</v>
      </c>
      <c r="H169" s="485"/>
      <c r="I169" s="310"/>
      <c r="J169" s="310"/>
      <c r="K169" s="310"/>
      <c r="L169" s="310"/>
      <c r="M169" s="310"/>
      <c r="N169" s="310"/>
      <c r="O169" s="310"/>
      <c r="P169" s="335"/>
      <c r="Q169" s="310"/>
      <c r="R169" s="579">
        <v>1375</v>
      </c>
      <c r="S169" s="177">
        <f t="shared" ref="S169:S170" si="55">E169</f>
        <v>0</v>
      </c>
      <c r="T169" s="206"/>
      <c r="U169" s="206"/>
      <c r="V169" s="206"/>
      <c r="W169" s="206"/>
      <c r="X169" s="206"/>
      <c r="Y169" s="310"/>
      <c r="Z169" s="310"/>
      <c r="AA169" s="310"/>
      <c r="AB169" s="310"/>
      <c r="AC169" s="6"/>
      <c r="AD169" s="566"/>
    </row>
    <row r="170" spans="2:30" s="333" customFormat="1" ht="15" customHeight="1" x14ac:dyDescent="0.25">
      <c r="B170" s="480" t="s">
        <v>752</v>
      </c>
      <c r="C170" s="413"/>
      <c r="D170" s="410"/>
      <c r="E170" s="410"/>
      <c r="F170" s="488"/>
      <c r="G170" s="578">
        <v>4.1920000000000002</v>
      </c>
      <c r="H170" s="485"/>
      <c r="I170" s="310"/>
      <c r="J170" s="310"/>
      <c r="K170" s="310"/>
      <c r="L170" s="310"/>
      <c r="M170" s="310"/>
      <c r="N170" s="310"/>
      <c r="O170" s="310"/>
      <c r="P170" s="335"/>
      <c r="Q170" s="310"/>
      <c r="R170" s="579">
        <v>1375</v>
      </c>
      <c r="S170" s="177">
        <f t="shared" si="55"/>
        <v>0</v>
      </c>
      <c r="T170" s="206"/>
      <c r="U170" s="206"/>
      <c r="V170" s="206"/>
      <c r="W170" s="206"/>
      <c r="X170" s="206"/>
      <c r="Y170" s="310"/>
      <c r="Z170" s="310"/>
      <c r="AA170" s="310"/>
      <c r="AB170" s="310"/>
      <c r="AC170" s="6"/>
      <c r="AD170" s="566"/>
    </row>
    <row r="171" spans="2:30" s="333" customFormat="1" ht="15" customHeight="1" x14ac:dyDescent="0.25">
      <c r="B171" s="480" t="s">
        <v>784</v>
      </c>
      <c r="C171" s="413"/>
      <c r="D171" s="410"/>
      <c r="E171" s="410"/>
      <c r="F171" s="488"/>
      <c r="G171" s="578">
        <v>2.665</v>
      </c>
      <c r="H171" s="485"/>
      <c r="I171" s="310"/>
      <c r="J171" s="310"/>
      <c r="K171" s="310"/>
      <c r="L171" s="310"/>
      <c r="M171" s="310"/>
      <c r="N171" s="310"/>
      <c r="O171" s="310"/>
      <c r="P171" s="335"/>
      <c r="Q171" s="310"/>
      <c r="R171" s="579">
        <v>362.5</v>
      </c>
      <c r="S171" s="177">
        <f t="shared" ref="S171:S173" si="56">E171</f>
        <v>0</v>
      </c>
      <c r="T171" s="206"/>
      <c r="U171" s="206"/>
      <c r="V171" s="206"/>
      <c r="W171" s="206"/>
      <c r="X171" s="206"/>
      <c r="Y171" s="310"/>
      <c r="Z171" s="310"/>
      <c r="AA171" s="310"/>
      <c r="AB171" s="310"/>
      <c r="AC171" s="6"/>
      <c r="AD171" s="566"/>
    </row>
    <row r="172" spans="2:30" s="515" customFormat="1" ht="15" customHeight="1" x14ac:dyDescent="0.25">
      <c r="B172" s="480" t="s">
        <v>785</v>
      </c>
      <c r="C172" s="413"/>
      <c r="D172" s="410"/>
      <c r="E172" s="410"/>
      <c r="F172" s="488"/>
      <c r="G172" s="578">
        <v>4.1920000000000002</v>
      </c>
      <c r="H172" s="485"/>
      <c r="I172" s="410"/>
      <c r="J172" s="410"/>
      <c r="K172" s="410"/>
      <c r="L172" s="410"/>
      <c r="M172" s="410"/>
      <c r="N172" s="410"/>
      <c r="O172" s="410"/>
      <c r="P172" s="335"/>
      <c r="Q172" s="410"/>
      <c r="R172" s="579">
        <v>1375</v>
      </c>
      <c r="S172" s="177"/>
      <c r="T172" s="519"/>
      <c r="U172" s="519"/>
      <c r="V172" s="519"/>
      <c r="W172" s="519"/>
      <c r="X172" s="519"/>
      <c r="Y172" s="410"/>
      <c r="Z172" s="410"/>
      <c r="AA172" s="410"/>
      <c r="AB172" s="410"/>
      <c r="AC172" s="6"/>
      <c r="AD172" s="566"/>
    </row>
    <row r="173" spans="2:30" s="333" customFormat="1" ht="15" customHeight="1" x14ac:dyDescent="0.25">
      <c r="B173" s="480" t="s">
        <v>786</v>
      </c>
      <c r="C173" s="413"/>
      <c r="D173" s="310"/>
      <c r="E173" s="310"/>
      <c r="F173" s="488"/>
      <c r="G173" s="578">
        <v>3.5950000000000002</v>
      </c>
      <c r="H173" s="485"/>
      <c r="I173" s="310"/>
      <c r="J173" s="310"/>
      <c r="K173" s="310"/>
      <c r="L173" s="310"/>
      <c r="M173" s="310"/>
      <c r="N173" s="310"/>
      <c r="O173" s="310"/>
      <c r="P173" s="395"/>
      <c r="Q173" s="310"/>
      <c r="R173" s="579">
        <v>812.5</v>
      </c>
      <c r="S173" s="177">
        <f t="shared" si="56"/>
        <v>0</v>
      </c>
      <c r="T173" s="206"/>
      <c r="U173" s="206"/>
      <c r="V173" s="206"/>
      <c r="W173" s="206"/>
      <c r="X173" s="206"/>
      <c r="Y173" s="310"/>
      <c r="Z173" s="310"/>
      <c r="AA173" s="310"/>
      <c r="AB173" s="310"/>
      <c r="AC173" s="6"/>
      <c r="AD173" s="566"/>
    </row>
    <row r="174" spans="2:30" s="333" customFormat="1" ht="15" customHeight="1" x14ac:dyDescent="0.25">
      <c r="B174" s="480" t="s">
        <v>697</v>
      </c>
      <c r="C174" s="413"/>
      <c r="D174" s="310"/>
      <c r="E174" s="310"/>
      <c r="F174" s="488"/>
      <c r="G174" s="578">
        <v>4.1920000000000002</v>
      </c>
      <c r="H174" s="485"/>
      <c r="I174" s="310"/>
      <c r="J174" s="310"/>
      <c r="K174" s="310"/>
      <c r="L174" s="310"/>
      <c r="M174" s="310"/>
      <c r="N174" s="310"/>
      <c r="O174" s="310"/>
      <c r="P174" s="395"/>
      <c r="Q174" s="310"/>
      <c r="R174" s="579">
        <v>1375</v>
      </c>
      <c r="S174" s="177">
        <f t="shared" si="54"/>
        <v>0</v>
      </c>
      <c r="T174" s="206"/>
      <c r="U174" s="206"/>
      <c r="V174" s="206"/>
      <c r="W174" s="206"/>
      <c r="X174" s="206"/>
      <c r="Y174" s="310"/>
      <c r="Z174" s="310"/>
      <c r="AA174" s="310"/>
      <c r="AB174" s="310"/>
      <c r="AC174" s="6"/>
      <c r="AD174" s="566"/>
    </row>
    <row r="175" spans="2:30" s="333" customFormat="1" ht="15" customHeight="1" thickBot="1" x14ac:dyDescent="0.3">
      <c r="B175" s="481" t="s">
        <v>693</v>
      </c>
      <c r="C175" s="413"/>
      <c r="D175" s="310"/>
      <c r="E175" s="310"/>
      <c r="F175" s="488"/>
      <c r="G175" s="578">
        <v>4.1920000000000002</v>
      </c>
      <c r="H175" s="485"/>
      <c r="I175" s="310"/>
      <c r="J175" s="310"/>
      <c r="K175" s="310"/>
      <c r="L175" s="310"/>
      <c r="M175" s="310"/>
      <c r="N175" s="310"/>
      <c r="O175" s="310"/>
      <c r="P175" s="335"/>
      <c r="Q175" s="310"/>
      <c r="R175" s="579">
        <v>1375</v>
      </c>
      <c r="S175" s="178">
        <f t="shared" si="54"/>
        <v>0</v>
      </c>
      <c r="T175" s="206"/>
      <c r="U175" s="206"/>
      <c r="V175" s="206"/>
      <c r="W175" s="206"/>
      <c r="X175" s="206"/>
      <c r="Y175" s="310"/>
      <c r="Z175" s="310"/>
      <c r="AA175" s="310"/>
      <c r="AB175" s="310"/>
      <c r="AC175" s="6"/>
      <c r="AD175" s="566"/>
    </row>
    <row r="176" spans="2:30" s="313" customFormat="1" ht="15" hidden="1" customHeight="1" x14ac:dyDescent="0.25">
      <c r="B176" s="260" t="str">
        <f>B167&amp;" Total"</f>
        <v>Index Tranches Total</v>
      </c>
      <c r="C176" s="490"/>
      <c r="D176" s="490"/>
      <c r="E176" s="490"/>
      <c r="F176" s="491"/>
      <c r="G176" s="490"/>
      <c r="H176" s="492"/>
      <c r="I176" s="490"/>
      <c r="J176" s="490"/>
      <c r="K176" s="490"/>
      <c r="L176" s="490"/>
      <c r="M176" s="490"/>
      <c r="N176" s="490"/>
      <c r="O176" s="490"/>
      <c r="P176" s="505"/>
      <c r="Q176" s="490"/>
      <c r="R176" s="490"/>
      <c r="S176" s="211">
        <f t="shared" si="54"/>
        <v>0</v>
      </c>
      <c r="T176" s="179">
        <f t="shared" ref="T176:AB176" si="57">SUM(T168:T175)</f>
        <v>0</v>
      </c>
      <c r="U176" s="179">
        <f t="shared" si="57"/>
        <v>0</v>
      </c>
      <c r="V176" s="179">
        <f t="shared" si="57"/>
        <v>0</v>
      </c>
      <c r="W176" s="179">
        <f t="shared" si="57"/>
        <v>0</v>
      </c>
      <c r="X176" s="179">
        <f t="shared" si="57"/>
        <v>0</v>
      </c>
      <c r="Y176" s="179">
        <f t="shared" si="57"/>
        <v>0</v>
      </c>
      <c r="Z176" s="179">
        <f t="shared" si="57"/>
        <v>0</v>
      </c>
      <c r="AA176" s="179">
        <f t="shared" si="57"/>
        <v>0</v>
      </c>
      <c r="AB176" s="179">
        <f t="shared" si="57"/>
        <v>0</v>
      </c>
    </row>
    <row r="177" spans="2:29" s="333" customFormat="1" ht="15" hidden="1" customHeight="1" x14ac:dyDescent="0.25">
      <c r="B177" s="136" t="s">
        <v>467</v>
      </c>
      <c r="C177" s="310"/>
      <c r="D177" s="310"/>
      <c r="E177" s="310"/>
      <c r="F177" s="488"/>
      <c r="G177" s="310"/>
      <c r="H177" s="487"/>
      <c r="I177" s="310"/>
      <c r="J177" s="310"/>
      <c r="K177" s="310"/>
      <c r="L177" s="310"/>
      <c r="M177" s="310"/>
      <c r="N177" s="310"/>
      <c r="O177" s="310"/>
      <c r="P177" s="335"/>
      <c r="Q177" s="310"/>
      <c r="R177" s="310"/>
      <c r="S177" s="176">
        <f t="shared" si="54"/>
        <v>0</v>
      </c>
      <c r="T177" s="206"/>
      <c r="U177" s="206"/>
      <c r="V177" s="206"/>
      <c r="W177" s="206"/>
      <c r="X177" s="206"/>
      <c r="Y177" s="310"/>
      <c r="Z177" s="310"/>
      <c r="AA177" s="310"/>
      <c r="AB177" s="310"/>
      <c r="AC177" s="6"/>
    </row>
    <row r="178" spans="2:29" s="333" customFormat="1" ht="15" hidden="1" customHeight="1" x14ac:dyDescent="0.25">
      <c r="B178" s="136" t="s">
        <v>198</v>
      </c>
      <c r="C178" s="310"/>
      <c r="D178" s="310"/>
      <c r="E178" s="310"/>
      <c r="F178" s="488"/>
      <c r="G178" s="310"/>
      <c r="H178" s="485"/>
      <c r="I178" s="310"/>
      <c r="J178" s="310"/>
      <c r="K178" s="310"/>
      <c r="L178" s="310"/>
      <c r="M178" s="310"/>
      <c r="N178" s="310"/>
      <c r="O178" s="310"/>
      <c r="P178" s="335"/>
      <c r="Q178" s="310"/>
      <c r="R178" s="310"/>
      <c r="S178" s="177">
        <f t="shared" si="54"/>
        <v>0</v>
      </c>
      <c r="T178" s="206"/>
      <c r="U178" s="206"/>
      <c r="V178" s="206"/>
      <c r="W178" s="206"/>
      <c r="X178" s="206"/>
      <c r="Y178" s="310"/>
      <c r="Z178" s="310"/>
      <c r="AA178" s="310"/>
      <c r="AB178" s="310"/>
      <c r="AC178" s="6"/>
    </row>
    <row r="179" spans="2:29" s="333" customFormat="1" ht="15" hidden="1" customHeight="1" x14ac:dyDescent="0.25">
      <c r="B179" s="136" t="s">
        <v>199</v>
      </c>
      <c r="C179" s="310"/>
      <c r="D179" s="310"/>
      <c r="E179" s="310"/>
      <c r="F179" s="488"/>
      <c r="G179" s="310"/>
      <c r="H179" s="485"/>
      <c r="I179" s="310"/>
      <c r="J179" s="310"/>
      <c r="K179" s="310"/>
      <c r="L179" s="310"/>
      <c r="M179" s="310"/>
      <c r="N179" s="310"/>
      <c r="O179" s="310"/>
      <c r="P179" s="335"/>
      <c r="Q179" s="310"/>
      <c r="R179" s="310"/>
      <c r="S179" s="177">
        <f t="shared" si="54"/>
        <v>0</v>
      </c>
      <c r="T179" s="206"/>
      <c r="U179" s="206"/>
      <c r="V179" s="206"/>
      <c r="W179" s="206"/>
      <c r="X179" s="206"/>
      <c r="Y179" s="310"/>
      <c r="Z179" s="310"/>
      <c r="AA179" s="310"/>
      <c r="AB179" s="310"/>
      <c r="AC179" s="6"/>
    </row>
    <row r="180" spans="2:29" s="333" customFormat="1" ht="15" hidden="1" customHeight="1" x14ac:dyDescent="0.25">
      <c r="B180" s="136" t="s">
        <v>200</v>
      </c>
      <c r="C180" s="310"/>
      <c r="D180" s="310"/>
      <c r="E180" s="310"/>
      <c r="F180" s="488"/>
      <c r="G180" s="310"/>
      <c r="H180" s="485"/>
      <c r="I180" s="310"/>
      <c r="J180" s="310"/>
      <c r="K180" s="310"/>
      <c r="L180" s="310"/>
      <c r="M180" s="310"/>
      <c r="N180" s="310"/>
      <c r="O180" s="310"/>
      <c r="P180" s="335"/>
      <c r="Q180" s="310"/>
      <c r="R180" s="310"/>
      <c r="S180" s="177">
        <f t="shared" si="54"/>
        <v>0</v>
      </c>
      <c r="T180" s="206"/>
      <c r="U180" s="206"/>
      <c r="V180" s="206"/>
      <c r="W180" s="206"/>
      <c r="X180" s="206"/>
      <c r="Y180" s="310"/>
      <c r="Z180" s="310"/>
      <c r="AA180" s="310"/>
      <c r="AB180" s="310"/>
      <c r="AC180" s="6"/>
    </row>
    <row r="181" spans="2:29" s="333" customFormat="1" ht="15" hidden="1" customHeight="1" x14ac:dyDescent="0.25">
      <c r="B181" s="136" t="s">
        <v>464</v>
      </c>
      <c r="C181" s="310"/>
      <c r="D181" s="310"/>
      <c r="E181" s="310"/>
      <c r="F181" s="488"/>
      <c r="G181" s="310"/>
      <c r="H181" s="485"/>
      <c r="I181" s="310"/>
      <c r="J181" s="310"/>
      <c r="K181" s="310"/>
      <c r="L181" s="310"/>
      <c r="M181" s="310"/>
      <c r="N181" s="310"/>
      <c r="O181" s="310"/>
      <c r="P181" s="335"/>
      <c r="Q181" s="310"/>
      <c r="R181" s="310"/>
      <c r="S181" s="177">
        <f t="shared" si="54"/>
        <v>0</v>
      </c>
      <c r="T181" s="206"/>
      <c r="U181" s="206"/>
      <c r="V181" s="206"/>
      <c r="W181" s="206"/>
      <c r="X181" s="206"/>
      <c r="Y181" s="310"/>
      <c r="Z181" s="310"/>
      <c r="AA181" s="310"/>
      <c r="AB181" s="310"/>
      <c r="AC181" s="6"/>
    </row>
    <row r="182" spans="2:29" s="333" customFormat="1" ht="15" hidden="1" customHeight="1" x14ac:dyDescent="0.25">
      <c r="B182" s="136" t="s">
        <v>468</v>
      </c>
      <c r="C182" s="310"/>
      <c r="D182" s="310"/>
      <c r="E182" s="310"/>
      <c r="F182" s="488"/>
      <c r="G182" s="310"/>
      <c r="H182" s="485"/>
      <c r="I182" s="310"/>
      <c r="J182" s="310"/>
      <c r="K182" s="310"/>
      <c r="L182" s="310"/>
      <c r="M182" s="310"/>
      <c r="N182" s="310"/>
      <c r="O182" s="310"/>
      <c r="P182" s="335"/>
      <c r="Q182" s="310"/>
      <c r="R182" s="310"/>
      <c r="S182" s="177">
        <f t="shared" si="54"/>
        <v>0</v>
      </c>
      <c r="T182" s="206"/>
      <c r="U182" s="206"/>
      <c r="V182" s="206"/>
      <c r="W182" s="206"/>
      <c r="X182" s="206"/>
      <c r="Y182" s="310"/>
      <c r="Z182" s="310"/>
      <c r="AA182" s="310"/>
      <c r="AB182" s="310"/>
      <c r="AC182" s="6"/>
    </row>
    <row r="183" spans="2:29" s="333" customFormat="1" ht="15" hidden="1" customHeight="1" x14ac:dyDescent="0.25">
      <c r="B183" s="136" t="s">
        <v>449</v>
      </c>
      <c r="C183" s="310"/>
      <c r="D183" s="310"/>
      <c r="E183" s="310"/>
      <c r="F183" s="488"/>
      <c r="G183" s="310"/>
      <c r="H183" s="485"/>
      <c r="I183" s="310"/>
      <c r="J183" s="310"/>
      <c r="K183" s="310"/>
      <c r="L183" s="310"/>
      <c r="M183" s="310"/>
      <c r="N183" s="310"/>
      <c r="O183" s="310"/>
      <c r="P183" s="335"/>
      <c r="Q183" s="310"/>
      <c r="R183" s="310"/>
      <c r="S183" s="177">
        <f t="shared" si="54"/>
        <v>0</v>
      </c>
      <c r="T183" s="206"/>
      <c r="U183" s="206"/>
      <c r="V183" s="206"/>
      <c r="W183" s="206"/>
      <c r="X183" s="206"/>
      <c r="Y183" s="310"/>
      <c r="Z183" s="310"/>
      <c r="AA183" s="310"/>
      <c r="AB183" s="310"/>
      <c r="AC183" s="6"/>
    </row>
    <row r="184" spans="2:29" s="333" customFormat="1" ht="15" hidden="1" customHeight="1" x14ac:dyDescent="0.25">
      <c r="B184" s="136" t="s">
        <v>450</v>
      </c>
      <c r="C184" s="310"/>
      <c r="D184" s="310"/>
      <c r="E184" s="310"/>
      <c r="F184" s="488"/>
      <c r="G184" s="310"/>
      <c r="H184" s="485"/>
      <c r="I184" s="310"/>
      <c r="J184" s="310"/>
      <c r="K184" s="310"/>
      <c r="L184" s="310"/>
      <c r="M184" s="310"/>
      <c r="N184" s="310"/>
      <c r="O184" s="310"/>
      <c r="P184" s="335"/>
      <c r="Q184" s="310"/>
      <c r="R184" s="310"/>
      <c r="S184" s="177">
        <f t="shared" si="54"/>
        <v>0</v>
      </c>
      <c r="T184" s="206"/>
      <c r="U184" s="206"/>
      <c r="V184" s="206"/>
      <c r="W184" s="206"/>
      <c r="X184" s="206"/>
      <c r="Y184" s="310"/>
      <c r="Z184" s="310"/>
      <c r="AA184" s="310"/>
      <c r="AB184" s="310"/>
      <c r="AC184" s="6"/>
    </row>
    <row r="185" spans="2:29" s="333" customFormat="1" ht="15" hidden="1" customHeight="1" x14ac:dyDescent="0.25">
      <c r="B185" s="136" t="s">
        <v>451</v>
      </c>
      <c r="C185" s="310"/>
      <c r="D185" s="310"/>
      <c r="E185" s="310"/>
      <c r="F185" s="488"/>
      <c r="G185" s="310"/>
      <c r="H185" s="485"/>
      <c r="I185" s="310"/>
      <c r="J185" s="310"/>
      <c r="K185" s="310"/>
      <c r="L185" s="310"/>
      <c r="M185" s="310"/>
      <c r="N185" s="310"/>
      <c r="O185" s="310"/>
      <c r="P185" s="335"/>
      <c r="Q185" s="310"/>
      <c r="R185" s="310"/>
      <c r="S185" s="177">
        <f t="shared" si="54"/>
        <v>0</v>
      </c>
      <c r="T185" s="206"/>
      <c r="U185" s="206"/>
      <c r="V185" s="206"/>
      <c r="W185" s="206"/>
      <c r="X185" s="206"/>
      <c r="Y185" s="310"/>
      <c r="Z185" s="310"/>
      <c r="AA185" s="310"/>
      <c r="AB185" s="310"/>
      <c r="AC185" s="6"/>
    </row>
    <row r="186" spans="2:29" s="333" customFormat="1" ht="15" hidden="1" customHeight="1" x14ac:dyDescent="0.25">
      <c r="B186" s="136" t="s">
        <v>452</v>
      </c>
      <c r="C186" s="310"/>
      <c r="D186" s="310"/>
      <c r="E186" s="310"/>
      <c r="F186" s="488"/>
      <c r="G186" s="310"/>
      <c r="H186" s="485"/>
      <c r="I186" s="310"/>
      <c r="J186" s="310"/>
      <c r="K186" s="310"/>
      <c r="L186" s="310"/>
      <c r="M186" s="310"/>
      <c r="N186" s="310"/>
      <c r="O186" s="310"/>
      <c r="P186" s="335"/>
      <c r="Q186" s="310"/>
      <c r="R186" s="310"/>
      <c r="S186" s="177">
        <f t="shared" si="54"/>
        <v>0</v>
      </c>
      <c r="T186" s="206"/>
      <c r="U186" s="206"/>
      <c r="V186" s="206"/>
      <c r="W186" s="206"/>
      <c r="X186" s="206"/>
      <c r="Y186" s="310"/>
      <c r="Z186" s="310"/>
      <c r="AA186" s="310"/>
      <c r="AB186" s="310"/>
      <c r="AC186" s="6"/>
    </row>
    <row r="187" spans="2:29" s="333" customFormat="1" ht="15" hidden="1" customHeight="1" x14ac:dyDescent="0.25">
      <c r="B187" s="136" t="s">
        <v>469</v>
      </c>
      <c r="C187" s="310"/>
      <c r="D187" s="310"/>
      <c r="E187" s="310"/>
      <c r="F187" s="488"/>
      <c r="G187" s="310"/>
      <c r="H187" s="485"/>
      <c r="I187" s="310"/>
      <c r="J187" s="310"/>
      <c r="K187" s="310"/>
      <c r="L187" s="310"/>
      <c r="M187" s="310"/>
      <c r="N187" s="310"/>
      <c r="O187" s="310"/>
      <c r="P187" s="335"/>
      <c r="Q187" s="310"/>
      <c r="R187" s="310"/>
      <c r="S187" s="177">
        <f t="shared" si="54"/>
        <v>0</v>
      </c>
      <c r="T187" s="206"/>
      <c r="U187" s="206"/>
      <c r="V187" s="206"/>
      <c r="W187" s="206"/>
      <c r="X187" s="206"/>
      <c r="Y187" s="310"/>
      <c r="Z187" s="310"/>
      <c r="AA187" s="310"/>
      <c r="AB187" s="310"/>
      <c r="AC187" s="6"/>
    </row>
    <row r="188" spans="2:29" s="333" customFormat="1" ht="15" hidden="1" customHeight="1" x14ac:dyDescent="0.25">
      <c r="B188" s="136" t="s">
        <v>465</v>
      </c>
      <c r="C188" s="310"/>
      <c r="D188" s="310"/>
      <c r="E188" s="310"/>
      <c r="F188" s="488"/>
      <c r="G188" s="310"/>
      <c r="H188" s="485"/>
      <c r="I188" s="310"/>
      <c r="J188" s="310"/>
      <c r="K188" s="310"/>
      <c r="L188" s="310"/>
      <c r="M188" s="310"/>
      <c r="N188" s="310"/>
      <c r="O188" s="310"/>
      <c r="P188" s="335"/>
      <c r="Q188" s="310"/>
      <c r="R188" s="310"/>
      <c r="S188" s="177">
        <f t="shared" si="54"/>
        <v>0</v>
      </c>
      <c r="T188" s="206"/>
      <c r="U188" s="206"/>
      <c r="V188" s="206"/>
      <c r="W188" s="206"/>
      <c r="X188" s="206"/>
      <c r="Y188" s="310"/>
      <c r="Z188" s="310"/>
      <c r="AA188" s="310"/>
      <c r="AB188" s="310"/>
      <c r="AC188" s="6"/>
    </row>
    <row r="189" spans="2:29" s="333" customFormat="1" ht="15" hidden="1" customHeight="1" x14ac:dyDescent="0.25">
      <c r="B189" s="136" t="s">
        <v>466</v>
      </c>
      <c r="C189" s="310"/>
      <c r="D189" s="310"/>
      <c r="E189" s="310"/>
      <c r="F189" s="488"/>
      <c r="G189" s="210"/>
      <c r="H189" s="489"/>
      <c r="I189" s="210"/>
      <c r="J189" s="210"/>
      <c r="K189" s="210"/>
      <c r="L189" s="210"/>
      <c r="M189" s="210"/>
      <c r="N189" s="210"/>
      <c r="O189" s="210"/>
      <c r="P189" s="335"/>
      <c r="Q189" s="310"/>
      <c r="R189" s="210"/>
      <c r="S189" s="178">
        <f t="shared" si="54"/>
        <v>0</v>
      </c>
      <c r="T189" s="206"/>
      <c r="U189" s="206"/>
      <c r="V189" s="206"/>
      <c r="W189" s="206"/>
      <c r="X189" s="206"/>
      <c r="Y189" s="310"/>
      <c r="Z189" s="310"/>
      <c r="AA189" s="310"/>
      <c r="AB189" s="310"/>
      <c r="AC189" s="6"/>
    </row>
    <row r="190" spans="2:29" s="313" customFormat="1" ht="15.75" hidden="1" customHeight="1" thickBot="1" x14ac:dyDescent="0.3">
      <c r="B190" s="262" t="str">
        <f>B167&amp;" Total"</f>
        <v>Index Tranches Total</v>
      </c>
      <c r="C190" s="490"/>
      <c r="D190" s="490"/>
      <c r="E190" s="490"/>
      <c r="F190" s="187"/>
      <c r="G190" s="490"/>
      <c r="H190" s="493"/>
      <c r="I190" s="490"/>
      <c r="J190" s="490"/>
      <c r="K190" s="490"/>
      <c r="L190" s="490"/>
      <c r="M190" s="490"/>
      <c r="N190" s="490"/>
      <c r="O190" s="490"/>
      <c r="P190" s="319"/>
      <c r="Q190" s="490"/>
      <c r="R190" s="490"/>
      <c r="S190" s="212">
        <f t="shared" ref="S190:AB190" si="58">SUM(S177:S189)</f>
        <v>0</v>
      </c>
      <c r="T190" s="179">
        <f t="shared" ref="T190:U190" si="59">SUM(T177:T189)</f>
        <v>0</v>
      </c>
      <c r="U190" s="179">
        <f t="shared" si="59"/>
        <v>0</v>
      </c>
      <c r="V190" s="179">
        <f t="shared" si="58"/>
        <v>0</v>
      </c>
      <c r="W190" s="179">
        <f t="shared" si="58"/>
        <v>0</v>
      </c>
      <c r="X190" s="179">
        <f t="shared" si="58"/>
        <v>0</v>
      </c>
      <c r="Y190" s="179">
        <f t="shared" si="58"/>
        <v>0</v>
      </c>
      <c r="Z190" s="179">
        <f t="shared" si="58"/>
        <v>0</v>
      </c>
      <c r="AA190" s="179">
        <f t="shared" ref="AA190" si="60">SUM(AA177:AA189)</f>
        <v>0</v>
      </c>
      <c r="AB190" s="179">
        <f t="shared" si="58"/>
        <v>0</v>
      </c>
    </row>
    <row r="191" spans="2:29" s="335" customFormat="1" ht="15" customHeight="1" x14ac:dyDescent="0.25">
      <c r="C191" s="486"/>
      <c r="D191" s="486"/>
      <c r="E191" s="486"/>
      <c r="F191" s="486"/>
      <c r="G191" s="486"/>
      <c r="H191" s="486"/>
      <c r="I191" s="486"/>
      <c r="J191" s="486"/>
      <c r="K191" s="486"/>
      <c r="L191" s="486"/>
      <c r="M191" s="486"/>
      <c r="N191" s="486"/>
      <c r="O191" s="486"/>
      <c r="Q191" s="486"/>
      <c r="R191" s="486"/>
      <c r="AC191" s="159"/>
    </row>
    <row r="192" spans="2:29" s="335" customFormat="1" ht="15.75" customHeight="1" thickBot="1" x14ac:dyDescent="0.3">
      <c r="B192" s="167" t="s">
        <v>688</v>
      </c>
      <c r="C192" s="486"/>
      <c r="D192" s="486"/>
      <c r="E192" s="486"/>
      <c r="F192" s="486"/>
      <c r="G192" s="486"/>
      <c r="H192" s="486"/>
      <c r="I192" s="486"/>
      <c r="J192" s="486"/>
      <c r="K192" s="486"/>
      <c r="L192" s="486"/>
      <c r="M192" s="486"/>
      <c r="N192" s="486"/>
      <c r="O192" s="486"/>
      <c r="Q192" s="486"/>
      <c r="R192" s="486"/>
      <c r="AC192" s="159"/>
    </row>
    <row r="193" spans="2:30" s="333" customFormat="1" ht="15" customHeight="1" x14ac:dyDescent="0.25">
      <c r="B193" s="479" t="s">
        <v>782</v>
      </c>
      <c r="C193" s="413"/>
      <c r="D193" s="310"/>
      <c r="E193" s="310"/>
      <c r="F193" s="486"/>
      <c r="G193" s="578">
        <v>3.3079999999999998</v>
      </c>
      <c r="H193" s="487"/>
      <c r="I193" s="310"/>
      <c r="J193" s="310"/>
      <c r="K193" s="310"/>
      <c r="L193" s="310"/>
      <c r="M193" s="310"/>
      <c r="N193" s="310"/>
      <c r="O193" s="310"/>
      <c r="P193" s="335"/>
      <c r="Q193" s="310"/>
      <c r="R193" s="579">
        <v>850</v>
      </c>
      <c r="S193" s="176">
        <f t="shared" ref="S193:S214" si="61">E193</f>
        <v>0</v>
      </c>
      <c r="T193" s="206"/>
      <c r="U193" s="206"/>
      <c r="V193" s="206"/>
      <c r="W193" s="206"/>
      <c r="X193" s="206"/>
      <c r="Y193" s="310"/>
      <c r="Z193" s="310"/>
      <c r="AA193" s="310"/>
      <c r="AB193" s="310"/>
      <c r="AC193" s="6"/>
      <c r="AD193" s="566"/>
    </row>
    <row r="194" spans="2:30" s="333" customFormat="1" ht="15" customHeight="1" x14ac:dyDescent="0.25">
      <c r="B194" s="480" t="s">
        <v>783</v>
      </c>
      <c r="C194" s="413"/>
      <c r="D194" s="310"/>
      <c r="E194" s="310"/>
      <c r="F194" s="488"/>
      <c r="G194" s="578">
        <v>3.274</v>
      </c>
      <c r="H194" s="485"/>
      <c r="I194" s="310"/>
      <c r="J194" s="310"/>
      <c r="K194" s="310"/>
      <c r="L194" s="310"/>
      <c r="M194" s="310"/>
      <c r="N194" s="310"/>
      <c r="O194" s="310"/>
      <c r="P194" s="335"/>
      <c r="Q194" s="310"/>
      <c r="R194" s="579">
        <v>1375</v>
      </c>
      <c r="S194" s="177">
        <f t="shared" ref="S194:S195" si="62">E194</f>
        <v>0</v>
      </c>
      <c r="T194" s="206"/>
      <c r="U194" s="206"/>
      <c r="V194" s="206"/>
      <c r="W194" s="206"/>
      <c r="X194" s="206"/>
      <c r="Y194" s="310"/>
      <c r="Z194" s="310"/>
      <c r="AA194" s="310"/>
      <c r="AB194" s="310"/>
      <c r="AC194" s="6"/>
      <c r="AD194" s="566"/>
    </row>
    <row r="195" spans="2:30" s="333" customFormat="1" ht="15" customHeight="1" x14ac:dyDescent="0.25">
      <c r="B195" s="480" t="s">
        <v>752</v>
      </c>
      <c r="C195" s="413"/>
      <c r="D195" s="410"/>
      <c r="E195" s="410"/>
      <c r="F195" s="488"/>
      <c r="G195" s="578">
        <v>4.1920000000000002</v>
      </c>
      <c r="H195" s="485"/>
      <c r="I195" s="310"/>
      <c r="J195" s="310"/>
      <c r="K195" s="310"/>
      <c r="L195" s="310"/>
      <c r="M195" s="310"/>
      <c r="N195" s="310"/>
      <c r="O195" s="310"/>
      <c r="P195" s="335"/>
      <c r="Q195" s="310"/>
      <c r="R195" s="579">
        <v>1375</v>
      </c>
      <c r="S195" s="177">
        <f t="shared" si="62"/>
        <v>0</v>
      </c>
      <c r="T195" s="206"/>
      <c r="U195" s="206"/>
      <c r="V195" s="206"/>
      <c r="W195" s="206"/>
      <c r="X195" s="206"/>
      <c r="Y195" s="310"/>
      <c r="Z195" s="310"/>
      <c r="AA195" s="310"/>
      <c r="AB195" s="310"/>
      <c r="AC195" s="6"/>
      <c r="AD195" s="566"/>
    </row>
    <row r="196" spans="2:30" s="333" customFormat="1" ht="15" customHeight="1" x14ac:dyDescent="0.25">
      <c r="B196" s="480" t="s">
        <v>784</v>
      </c>
      <c r="C196" s="413"/>
      <c r="D196" s="410"/>
      <c r="E196" s="410"/>
      <c r="F196" s="488"/>
      <c r="G196" s="578">
        <v>2.665</v>
      </c>
      <c r="H196" s="485"/>
      <c r="I196" s="310"/>
      <c r="J196" s="310"/>
      <c r="K196" s="310"/>
      <c r="L196" s="310"/>
      <c r="M196" s="310"/>
      <c r="N196" s="310"/>
      <c r="O196" s="310"/>
      <c r="P196" s="335"/>
      <c r="Q196" s="310"/>
      <c r="R196" s="579">
        <v>362.5</v>
      </c>
      <c r="S196" s="177">
        <f t="shared" ref="S196:S198" si="63">E196</f>
        <v>0</v>
      </c>
      <c r="T196" s="206"/>
      <c r="U196" s="206"/>
      <c r="V196" s="206"/>
      <c r="W196" s="206"/>
      <c r="X196" s="206"/>
      <c r="Y196" s="310"/>
      <c r="Z196" s="310"/>
      <c r="AA196" s="310"/>
      <c r="AB196" s="310"/>
      <c r="AC196" s="6"/>
      <c r="AD196" s="566"/>
    </row>
    <row r="197" spans="2:30" s="515" customFormat="1" ht="15" customHeight="1" x14ac:dyDescent="0.25">
      <c r="B197" s="480" t="s">
        <v>785</v>
      </c>
      <c r="C197" s="413"/>
      <c r="D197" s="410"/>
      <c r="E197" s="410"/>
      <c r="F197" s="488"/>
      <c r="G197" s="578">
        <v>4.1920000000000002</v>
      </c>
      <c r="H197" s="485"/>
      <c r="I197" s="410"/>
      <c r="J197" s="410"/>
      <c r="K197" s="410"/>
      <c r="L197" s="410"/>
      <c r="M197" s="410"/>
      <c r="N197" s="410"/>
      <c r="O197" s="410"/>
      <c r="P197" s="335"/>
      <c r="Q197" s="410"/>
      <c r="R197" s="579">
        <v>1375</v>
      </c>
      <c r="S197" s="177"/>
      <c r="T197" s="519"/>
      <c r="U197" s="519"/>
      <c r="V197" s="519"/>
      <c r="W197" s="519"/>
      <c r="X197" s="519"/>
      <c r="Y197" s="410"/>
      <c r="Z197" s="410"/>
      <c r="AA197" s="410"/>
      <c r="AB197" s="410"/>
      <c r="AC197" s="6"/>
      <c r="AD197" s="566"/>
    </row>
    <row r="198" spans="2:30" s="333" customFormat="1" ht="15" customHeight="1" x14ac:dyDescent="0.25">
      <c r="B198" s="480" t="s">
        <v>786</v>
      </c>
      <c r="C198" s="413"/>
      <c r="D198" s="310"/>
      <c r="E198" s="310"/>
      <c r="F198" s="488"/>
      <c r="G198" s="578">
        <v>3.5950000000000002</v>
      </c>
      <c r="H198" s="485"/>
      <c r="I198" s="310"/>
      <c r="J198" s="310"/>
      <c r="K198" s="310"/>
      <c r="L198" s="310"/>
      <c r="M198" s="310"/>
      <c r="N198" s="310"/>
      <c r="O198" s="310"/>
      <c r="P198" s="395"/>
      <c r="Q198" s="310"/>
      <c r="R198" s="579">
        <v>812.5</v>
      </c>
      <c r="S198" s="177">
        <f t="shared" si="63"/>
        <v>0</v>
      </c>
      <c r="T198" s="206"/>
      <c r="U198" s="206"/>
      <c r="V198" s="206"/>
      <c r="W198" s="206"/>
      <c r="X198" s="206"/>
      <c r="Y198" s="310"/>
      <c r="Z198" s="310"/>
      <c r="AA198" s="310"/>
      <c r="AB198" s="310"/>
      <c r="AC198" s="6"/>
      <c r="AD198" s="566"/>
    </row>
    <row r="199" spans="2:30" s="333" customFormat="1" ht="15" customHeight="1" x14ac:dyDescent="0.25">
      <c r="B199" s="480" t="s">
        <v>697</v>
      </c>
      <c r="C199" s="413"/>
      <c r="D199" s="310"/>
      <c r="E199" s="310"/>
      <c r="F199" s="488"/>
      <c r="G199" s="578">
        <v>4.1920000000000002</v>
      </c>
      <c r="H199" s="485"/>
      <c r="I199" s="310"/>
      <c r="J199" s="310"/>
      <c r="K199" s="310"/>
      <c r="L199" s="310"/>
      <c r="M199" s="310"/>
      <c r="N199" s="310"/>
      <c r="O199" s="310"/>
      <c r="P199" s="395"/>
      <c r="Q199" s="310"/>
      <c r="R199" s="579">
        <v>1375</v>
      </c>
      <c r="S199" s="177">
        <f t="shared" si="61"/>
        <v>0</v>
      </c>
      <c r="T199" s="206"/>
      <c r="U199" s="206"/>
      <c r="V199" s="206"/>
      <c r="W199" s="206"/>
      <c r="X199" s="206"/>
      <c r="Y199" s="310"/>
      <c r="Z199" s="310"/>
      <c r="AA199" s="310"/>
      <c r="AB199" s="310"/>
      <c r="AC199" s="6"/>
      <c r="AD199" s="566"/>
    </row>
    <row r="200" spans="2:30" s="333" customFormat="1" ht="15" customHeight="1" thickBot="1" x14ac:dyDescent="0.3">
      <c r="B200" s="481" t="s">
        <v>693</v>
      </c>
      <c r="C200" s="413"/>
      <c r="D200" s="310"/>
      <c r="E200" s="310"/>
      <c r="F200" s="488"/>
      <c r="G200" s="578">
        <v>4.1920000000000002</v>
      </c>
      <c r="H200" s="485"/>
      <c r="I200" s="310"/>
      <c r="J200" s="310"/>
      <c r="K200" s="310"/>
      <c r="L200" s="310"/>
      <c r="M200" s="310"/>
      <c r="N200" s="310"/>
      <c r="O200" s="310"/>
      <c r="P200" s="335"/>
      <c r="Q200" s="310"/>
      <c r="R200" s="579">
        <v>1375</v>
      </c>
      <c r="S200" s="178">
        <f t="shared" si="61"/>
        <v>0</v>
      </c>
      <c r="T200" s="206"/>
      <c r="U200" s="206"/>
      <c r="V200" s="206"/>
      <c r="W200" s="206"/>
      <c r="X200" s="206"/>
      <c r="Y200" s="310"/>
      <c r="Z200" s="310"/>
      <c r="AA200" s="310"/>
      <c r="AB200" s="310"/>
      <c r="AC200" s="6"/>
      <c r="AD200" s="566"/>
    </row>
    <row r="201" spans="2:30" s="313" customFormat="1" ht="15" hidden="1" customHeight="1" x14ac:dyDescent="0.25">
      <c r="B201" s="260" t="str">
        <f>B192&amp;" Total"</f>
        <v>Index Options Total</v>
      </c>
      <c r="C201" s="490"/>
      <c r="D201" s="490"/>
      <c r="E201" s="490"/>
      <c r="F201" s="491"/>
      <c r="G201" s="490"/>
      <c r="H201" s="492"/>
      <c r="I201" s="490"/>
      <c r="J201" s="490"/>
      <c r="K201" s="490"/>
      <c r="L201" s="490"/>
      <c r="M201" s="490"/>
      <c r="N201" s="490"/>
      <c r="O201" s="490"/>
      <c r="P201" s="505"/>
      <c r="Q201" s="490"/>
      <c r="R201" s="490"/>
      <c r="S201" s="211">
        <f t="shared" si="61"/>
        <v>0</v>
      </c>
      <c r="T201" s="179">
        <f t="shared" ref="T201:AB201" si="64">SUM(T193:T200)</f>
        <v>0</v>
      </c>
      <c r="U201" s="179">
        <f t="shared" si="64"/>
        <v>0</v>
      </c>
      <c r="V201" s="179">
        <f t="shared" si="64"/>
        <v>0</v>
      </c>
      <c r="W201" s="179">
        <f t="shared" si="64"/>
        <v>0</v>
      </c>
      <c r="X201" s="179">
        <f t="shared" si="64"/>
        <v>0</v>
      </c>
      <c r="Y201" s="179">
        <f t="shared" si="64"/>
        <v>0</v>
      </c>
      <c r="Z201" s="179">
        <f t="shared" si="64"/>
        <v>0</v>
      </c>
      <c r="AA201" s="179">
        <f t="shared" si="64"/>
        <v>0</v>
      </c>
      <c r="AB201" s="179">
        <f t="shared" si="64"/>
        <v>0</v>
      </c>
    </row>
    <row r="202" spans="2:30" s="333" customFormat="1" ht="15" hidden="1" customHeight="1" x14ac:dyDescent="0.25">
      <c r="B202" s="136" t="s">
        <v>467</v>
      </c>
      <c r="C202" s="310"/>
      <c r="D202" s="310"/>
      <c r="E202" s="310"/>
      <c r="F202" s="488"/>
      <c r="G202" s="310"/>
      <c r="H202" s="487"/>
      <c r="I202" s="310"/>
      <c r="J202" s="310"/>
      <c r="K202" s="310"/>
      <c r="L202" s="310"/>
      <c r="M202" s="310"/>
      <c r="N202" s="310"/>
      <c r="O202" s="310"/>
      <c r="P202" s="335"/>
      <c r="Q202" s="310"/>
      <c r="R202" s="310"/>
      <c r="S202" s="176">
        <f t="shared" si="61"/>
        <v>0</v>
      </c>
      <c r="T202" s="206"/>
      <c r="U202" s="206"/>
      <c r="V202" s="206"/>
      <c r="W202" s="206"/>
      <c r="X202" s="206"/>
      <c r="Y202" s="310"/>
      <c r="Z202" s="310"/>
      <c r="AA202" s="310"/>
      <c r="AB202" s="310"/>
      <c r="AC202" s="6"/>
    </row>
    <row r="203" spans="2:30" s="333" customFormat="1" ht="15" hidden="1" customHeight="1" x14ac:dyDescent="0.25">
      <c r="B203" s="136" t="s">
        <v>198</v>
      </c>
      <c r="C203" s="310"/>
      <c r="D203" s="310"/>
      <c r="E203" s="310"/>
      <c r="F203" s="488"/>
      <c r="G203" s="310"/>
      <c r="H203" s="485"/>
      <c r="I203" s="310"/>
      <c r="J203" s="310"/>
      <c r="K203" s="310"/>
      <c r="L203" s="310"/>
      <c r="M203" s="310"/>
      <c r="N203" s="310"/>
      <c r="O203" s="310"/>
      <c r="P203" s="335"/>
      <c r="Q203" s="310"/>
      <c r="R203" s="310"/>
      <c r="S203" s="177">
        <f t="shared" si="61"/>
        <v>0</v>
      </c>
      <c r="T203" s="206"/>
      <c r="U203" s="206"/>
      <c r="V203" s="206"/>
      <c r="W203" s="206"/>
      <c r="X203" s="206"/>
      <c r="Y203" s="310"/>
      <c r="Z203" s="310"/>
      <c r="AA203" s="310"/>
      <c r="AB203" s="310"/>
      <c r="AC203" s="6"/>
    </row>
    <row r="204" spans="2:30" s="333" customFormat="1" ht="15" hidden="1" customHeight="1" x14ac:dyDescent="0.25">
      <c r="B204" s="136" t="s">
        <v>199</v>
      </c>
      <c r="C204" s="310"/>
      <c r="D204" s="310"/>
      <c r="E204" s="310"/>
      <c r="F204" s="488"/>
      <c r="G204" s="310"/>
      <c r="H204" s="485"/>
      <c r="I204" s="310"/>
      <c r="J204" s="310"/>
      <c r="K204" s="310"/>
      <c r="L204" s="310"/>
      <c r="M204" s="310"/>
      <c r="N204" s="310"/>
      <c r="O204" s="310"/>
      <c r="P204" s="335"/>
      <c r="Q204" s="310"/>
      <c r="R204" s="310"/>
      <c r="S204" s="177">
        <f t="shared" si="61"/>
        <v>0</v>
      </c>
      <c r="T204" s="206"/>
      <c r="U204" s="206"/>
      <c r="V204" s="206"/>
      <c r="W204" s="206"/>
      <c r="X204" s="206"/>
      <c r="Y204" s="310"/>
      <c r="Z204" s="310"/>
      <c r="AA204" s="310"/>
      <c r="AB204" s="310"/>
      <c r="AC204" s="6"/>
    </row>
    <row r="205" spans="2:30" s="333" customFormat="1" ht="15" hidden="1" customHeight="1" x14ac:dyDescent="0.25">
      <c r="B205" s="136" t="s">
        <v>200</v>
      </c>
      <c r="C205" s="310"/>
      <c r="D205" s="310"/>
      <c r="E205" s="310"/>
      <c r="F205" s="488"/>
      <c r="G205" s="310"/>
      <c r="H205" s="485"/>
      <c r="I205" s="310"/>
      <c r="J205" s="310"/>
      <c r="K205" s="310"/>
      <c r="L205" s="310"/>
      <c r="M205" s="310"/>
      <c r="N205" s="310"/>
      <c r="O205" s="310"/>
      <c r="P205" s="335"/>
      <c r="Q205" s="310"/>
      <c r="R205" s="310"/>
      <c r="S205" s="177">
        <f t="shared" si="61"/>
        <v>0</v>
      </c>
      <c r="T205" s="206"/>
      <c r="U205" s="206"/>
      <c r="V205" s="206"/>
      <c r="W205" s="206"/>
      <c r="X205" s="206"/>
      <c r="Y205" s="310"/>
      <c r="Z205" s="310"/>
      <c r="AA205" s="310"/>
      <c r="AB205" s="310"/>
      <c r="AC205" s="6"/>
    </row>
    <row r="206" spans="2:30" s="333" customFormat="1" ht="15" hidden="1" customHeight="1" x14ac:dyDescent="0.25">
      <c r="B206" s="136" t="s">
        <v>464</v>
      </c>
      <c r="C206" s="310"/>
      <c r="D206" s="310"/>
      <c r="E206" s="310"/>
      <c r="F206" s="488"/>
      <c r="G206" s="310"/>
      <c r="H206" s="485"/>
      <c r="I206" s="310"/>
      <c r="J206" s="310"/>
      <c r="K206" s="310"/>
      <c r="L206" s="310"/>
      <c r="M206" s="310"/>
      <c r="N206" s="310"/>
      <c r="O206" s="310"/>
      <c r="P206" s="335"/>
      <c r="Q206" s="310"/>
      <c r="R206" s="310"/>
      <c r="S206" s="177">
        <f t="shared" si="61"/>
        <v>0</v>
      </c>
      <c r="T206" s="206"/>
      <c r="U206" s="206"/>
      <c r="V206" s="206"/>
      <c r="W206" s="206"/>
      <c r="X206" s="206"/>
      <c r="Y206" s="310"/>
      <c r="Z206" s="310"/>
      <c r="AA206" s="310"/>
      <c r="AB206" s="310"/>
      <c r="AC206" s="6"/>
    </row>
    <row r="207" spans="2:30" s="333" customFormat="1" ht="15" hidden="1" customHeight="1" x14ac:dyDescent="0.25">
      <c r="B207" s="136" t="s">
        <v>468</v>
      </c>
      <c r="C207" s="310"/>
      <c r="D207" s="310"/>
      <c r="E207" s="310"/>
      <c r="F207" s="488"/>
      <c r="G207" s="310"/>
      <c r="H207" s="485"/>
      <c r="I207" s="310"/>
      <c r="J207" s="310"/>
      <c r="K207" s="310"/>
      <c r="L207" s="310"/>
      <c r="M207" s="310"/>
      <c r="N207" s="310"/>
      <c r="O207" s="310"/>
      <c r="P207" s="335"/>
      <c r="Q207" s="310"/>
      <c r="R207" s="310"/>
      <c r="S207" s="177">
        <f t="shared" si="61"/>
        <v>0</v>
      </c>
      <c r="T207" s="206"/>
      <c r="U207" s="206"/>
      <c r="V207" s="206"/>
      <c r="W207" s="206"/>
      <c r="X207" s="206"/>
      <c r="Y207" s="310"/>
      <c r="Z207" s="310"/>
      <c r="AA207" s="310"/>
      <c r="AB207" s="310"/>
      <c r="AC207" s="6"/>
    </row>
    <row r="208" spans="2:30" s="333" customFormat="1" ht="15" hidden="1" customHeight="1" x14ac:dyDescent="0.25">
      <c r="B208" s="136" t="s">
        <v>449</v>
      </c>
      <c r="C208" s="310"/>
      <c r="D208" s="310"/>
      <c r="E208" s="310"/>
      <c r="F208" s="488"/>
      <c r="G208" s="310"/>
      <c r="H208" s="485"/>
      <c r="I208" s="310"/>
      <c r="J208" s="310"/>
      <c r="K208" s="310"/>
      <c r="L208" s="310"/>
      <c r="M208" s="310"/>
      <c r="N208" s="310"/>
      <c r="O208" s="310"/>
      <c r="P208" s="335"/>
      <c r="Q208" s="310"/>
      <c r="R208" s="310"/>
      <c r="S208" s="177">
        <f>E208</f>
        <v>0</v>
      </c>
      <c r="T208" s="206"/>
      <c r="U208" s="206"/>
      <c r="V208" s="206"/>
      <c r="W208" s="206"/>
      <c r="X208" s="206"/>
      <c r="Y208" s="310"/>
      <c r="Z208" s="310"/>
      <c r="AA208" s="310"/>
      <c r="AB208" s="310"/>
      <c r="AC208" s="6"/>
    </row>
    <row r="209" spans="2:30" s="333" customFormat="1" ht="15" hidden="1" customHeight="1" x14ac:dyDescent="0.25">
      <c r="B209" s="136" t="s">
        <v>450</v>
      </c>
      <c r="C209" s="310"/>
      <c r="D209" s="310"/>
      <c r="E209" s="310"/>
      <c r="F209" s="488"/>
      <c r="G209" s="310"/>
      <c r="H209" s="485"/>
      <c r="I209" s="310"/>
      <c r="J209" s="310"/>
      <c r="K209" s="310"/>
      <c r="L209" s="310"/>
      <c r="M209" s="310"/>
      <c r="N209" s="310"/>
      <c r="O209" s="310"/>
      <c r="P209" s="335"/>
      <c r="Q209" s="310"/>
      <c r="R209" s="310"/>
      <c r="S209" s="177">
        <f t="shared" si="61"/>
        <v>0</v>
      </c>
      <c r="T209" s="206"/>
      <c r="U209" s="206"/>
      <c r="V209" s="206"/>
      <c r="W209" s="206"/>
      <c r="X209" s="206"/>
      <c r="Y209" s="310"/>
      <c r="Z209" s="310"/>
      <c r="AA209" s="310"/>
      <c r="AB209" s="310"/>
      <c r="AC209" s="6"/>
    </row>
    <row r="210" spans="2:30" s="333" customFormat="1" ht="15" hidden="1" customHeight="1" x14ac:dyDescent="0.25">
      <c r="B210" s="136" t="s">
        <v>451</v>
      </c>
      <c r="C210" s="310"/>
      <c r="D210" s="310"/>
      <c r="E210" s="310"/>
      <c r="F210" s="488"/>
      <c r="G210" s="310"/>
      <c r="H210" s="485"/>
      <c r="I210" s="310"/>
      <c r="J210" s="310"/>
      <c r="K210" s="310"/>
      <c r="L210" s="310"/>
      <c r="M210" s="310"/>
      <c r="N210" s="310"/>
      <c r="O210" s="310"/>
      <c r="P210" s="335"/>
      <c r="Q210" s="310"/>
      <c r="R210" s="310"/>
      <c r="S210" s="177">
        <f t="shared" si="61"/>
        <v>0</v>
      </c>
      <c r="T210" s="206"/>
      <c r="U210" s="206"/>
      <c r="V210" s="206"/>
      <c r="W210" s="206"/>
      <c r="X210" s="206"/>
      <c r="Y210" s="310"/>
      <c r="Z210" s="310"/>
      <c r="AA210" s="310"/>
      <c r="AB210" s="310"/>
      <c r="AC210" s="6"/>
    </row>
    <row r="211" spans="2:30" s="333" customFormat="1" ht="15" hidden="1" customHeight="1" x14ac:dyDescent="0.25">
      <c r="B211" s="136" t="s">
        <v>452</v>
      </c>
      <c r="C211" s="310"/>
      <c r="D211" s="310"/>
      <c r="E211" s="310"/>
      <c r="F211" s="488"/>
      <c r="G211" s="310"/>
      <c r="H211" s="485"/>
      <c r="I211" s="310"/>
      <c r="J211" s="310"/>
      <c r="K211" s="310"/>
      <c r="L211" s="310"/>
      <c r="M211" s="310"/>
      <c r="N211" s="310"/>
      <c r="O211" s="310"/>
      <c r="P211" s="335"/>
      <c r="Q211" s="310"/>
      <c r="R211" s="310"/>
      <c r="S211" s="177">
        <f t="shared" si="61"/>
        <v>0</v>
      </c>
      <c r="T211" s="206"/>
      <c r="U211" s="206"/>
      <c r="V211" s="206"/>
      <c r="W211" s="206"/>
      <c r="X211" s="206"/>
      <c r="Y211" s="310"/>
      <c r="Z211" s="310"/>
      <c r="AA211" s="310"/>
      <c r="AB211" s="310"/>
      <c r="AC211" s="6"/>
    </row>
    <row r="212" spans="2:30" s="333" customFormat="1" ht="15" hidden="1" customHeight="1" x14ac:dyDescent="0.25">
      <c r="B212" s="136" t="s">
        <v>469</v>
      </c>
      <c r="C212" s="310"/>
      <c r="D212" s="310"/>
      <c r="E212" s="310"/>
      <c r="F212" s="488"/>
      <c r="G212" s="310"/>
      <c r="H212" s="485"/>
      <c r="I212" s="310"/>
      <c r="J212" s="310"/>
      <c r="K212" s="310"/>
      <c r="L212" s="310"/>
      <c r="M212" s="310"/>
      <c r="N212" s="310"/>
      <c r="O212" s="310"/>
      <c r="P212" s="335"/>
      <c r="Q212" s="310"/>
      <c r="R212" s="310"/>
      <c r="S212" s="177">
        <f>E212</f>
        <v>0</v>
      </c>
      <c r="T212" s="206"/>
      <c r="U212" s="206"/>
      <c r="V212" s="206"/>
      <c r="W212" s="206"/>
      <c r="X212" s="206"/>
      <c r="Y212" s="310"/>
      <c r="Z212" s="310"/>
      <c r="AA212" s="310"/>
      <c r="AB212" s="310"/>
      <c r="AC212" s="6"/>
    </row>
    <row r="213" spans="2:30" s="333" customFormat="1" ht="15" hidden="1" customHeight="1" x14ac:dyDescent="0.25">
      <c r="B213" s="136" t="s">
        <v>465</v>
      </c>
      <c r="C213" s="310"/>
      <c r="D213" s="310"/>
      <c r="E213" s="310"/>
      <c r="F213" s="488"/>
      <c r="G213" s="310"/>
      <c r="H213" s="485"/>
      <c r="I213" s="310"/>
      <c r="J213" s="310"/>
      <c r="K213" s="310"/>
      <c r="L213" s="310"/>
      <c r="M213" s="310"/>
      <c r="N213" s="310"/>
      <c r="O213" s="310"/>
      <c r="P213" s="335"/>
      <c r="Q213" s="310"/>
      <c r="R213" s="310"/>
      <c r="S213" s="177">
        <f t="shared" si="61"/>
        <v>0</v>
      </c>
      <c r="T213" s="206"/>
      <c r="U213" s="206"/>
      <c r="V213" s="206"/>
      <c r="W213" s="206"/>
      <c r="X213" s="206"/>
      <c r="Y213" s="310"/>
      <c r="Z213" s="310"/>
      <c r="AA213" s="310"/>
      <c r="AB213" s="310"/>
      <c r="AC213" s="6"/>
    </row>
    <row r="214" spans="2:30" s="333" customFormat="1" ht="15" hidden="1" customHeight="1" x14ac:dyDescent="0.25">
      <c r="B214" s="136" t="s">
        <v>466</v>
      </c>
      <c r="C214" s="310"/>
      <c r="D214" s="310"/>
      <c r="E214" s="310"/>
      <c r="F214" s="488"/>
      <c r="G214" s="210"/>
      <c r="H214" s="489"/>
      <c r="I214" s="210"/>
      <c r="J214" s="210"/>
      <c r="K214" s="210"/>
      <c r="L214" s="210"/>
      <c r="M214" s="210"/>
      <c r="N214" s="210"/>
      <c r="O214" s="210"/>
      <c r="P214" s="335"/>
      <c r="Q214" s="310"/>
      <c r="R214" s="210"/>
      <c r="S214" s="178">
        <f t="shared" si="61"/>
        <v>0</v>
      </c>
      <c r="T214" s="206"/>
      <c r="U214" s="206"/>
      <c r="V214" s="206"/>
      <c r="W214" s="206"/>
      <c r="X214" s="206"/>
      <c r="Y214" s="310"/>
      <c r="Z214" s="310"/>
      <c r="AA214" s="310"/>
      <c r="AB214" s="310"/>
      <c r="AC214" s="6"/>
    </row>
    <row r="215" spans="2:30" s="313" customFormat="1" ht="15.75" hidden="1" customHeight="1" thickBot="1" x14ac:dyDescent="0.3">
      <c r="B215" s="262" t="str">
        <f>B192&amp;" Total"</f>
        <v>Index Options Total</v>
      </c>
      <c r="C215" s="490"/>
      <c r="D215" s="490"/>
      <c r="E215" s="490"/>
      <c r="F215" s="187"/>
      <c r="G215" s="490"/>
      <c r="H215" s="493"/>
      <c r="I215" s="490"/>
      <c r="J215" s="490"/>
      <c r="K215" s="490"/>
      <c r="L215" s="490"/>
      <c r="M215" s="490"/>
      <c r="N215" s="490"/>
      <c r="O215" s="490"/>
      <c r="P215" s="319"/>
      <c r="Q215" s="490"/>
      <c r="R215" s="490"/>
      <c r="S215" s="212">
        <f t="shared" ref="S215:AB215" si="65">SUM(S202:S214)</f>
        <v>0</v>
      </c>
      <c r="T215" s="179">
        <f t="shared" si="65"/>
        <v>0</v>
      </c>
      <c r="U215" s="179">
        <f t="shared" ref="U215:V215" si="66">SUM(U202:U214)</f>
        <v>0</v>
      </c>
      <c r="V215" s="179">
        <f t="shared" si="66"/>
        <v>0</v>
      </c>
      <c r="W215" s="179">
        <f t="shared" ref="W215" si="67">SUM(W202:W214)</f>
        <v>0</v>
      </c>
      <c r="X215" s="179">
        <f t="shared" si="65"/>
        <v>0</v>
      </c>
      <c r="Y215" s="179">
        <f t="shared" si="65"/>
        <v>0</v>
      </c>
      <c r="Z215" s="179">
        <f t="shared" si="65"/>
        <v>0</v>
      </c>
      <c r="AA215" s="179">
        <f t="shared" ref="AA215" si="68">SUM(AA202:AA214)</f>
        <v>0</v>
      </c>
      <c r="AB215" s="179">
        <f t="shared" si="65"/>
        <v>0</v>
      </c>
    </row>
    <row r="216" spans="2:30" s="335" customFormat="1" ht="15" customHeight="1" x14ac:dyDescent="0.25">
      <c r="C216" s="486"/>
      <c r="D216" s="486"/>
      <c r="E216" s="486"/>
      <c r="F216" s="486"/>
      <c r="G216" s="486"/>
      <c r="H216" s="486"/>
      <c r="I216" s="486"/>
      <c r="J216" s="486"/>
      <c r="K216" s="486"/>
      <c r="L216" s="486"/>
      <c r="M216" s="486"/>
      <c r="N216" s="486"/>
      <c r="O216" s="486"/>
      <c r="Q216" s="486"/>
      <c r="R216" s="486"/>
      <c r="AC216" s="159"/>
    </row>
    <row r="217" spans="2:30" ht="15.75" customHeight="1" thickBot="1" x14ac:dyDescent="0.3">
      <c r="B217" s="1" t="s">
        <v>204</v>
      </c>
    </row>
    <row r="218" spans="2:30" ht="15" customHeight="1" x14ac:dyDescent="0.25">
      <c r="B218" s="479" t="s">
        <v>429</v>
      </c>
      <c r="C218" s="468"/>
      <c r="D218" s="310"/>
      <c r="E218" s="310"/>
      <c r="G218" s="578">
        <v>2.2690000000000001</v>
      </c>
      <c r="H218" s="176"/>
      <c r="I218" s="310"/>
      <c r="J218" s="310"/>
      <c r="K218" s="310"/>
      <c r="L218" s="310"/>
      <c r="M218" s="310"/>
      <c r="N218" s="310"/>
      <c r="O218" s="310"/>
      <c r="Q218" s="310"/>
      <c r="R218" s="579">
        <v>625</v>
      </c>
      <c r="S218" s="176">
        <f t="shared" ref="S218:S227" si="69">E218</f>
        <v>0</v>
      </c>
      <c r="T218" s="206"/>
      <c r="U218" s="206"/>
      <c r="V218" s="206"/>
      <c r="W218" s="206"/>
      <c r="X218" s="206"/>
      <c r="Y218" s="175"/>
      <c r="Z218" s="175"/>
      <c r="AA218" s="310"/>
      <c r="AB218" s="175"/>
      <c r="AD218" s="566"/>
    </row>
    <row r="219" spans="2:30" ht="15" customHeight="1" x14ac:dyDescent="0.25">
      <c r="B219" s="480" t="s">
        <v>430</v>
      </c>
      <c r="C219" s="468"/>
      <c r="D219" s="310"/>
      <c r="E219" s="310"/>
      <c r="F219" s="118"/>
      <c r="G219" s="578">
        <v>2.7229999999999999</v>
      </c>
      <c r="H219" s="177"/>
      <c r="I219" s="310"/>
      <c r="J219" s="310"/>
      <c r="K219" s="310"/>
      <c r="L219" s="310"/>
      <c r="M219" s="310"/>
      <c r="N219" s="310"/>
      <c r="O219" s="310"/>
      <c r="Q219" s="310"/>
      <c r="R219" s="579">
        <v>750</v>
      </c>
      <c r="S219" s="177">
        <f t="shared" si="69"/>
        <v>0</v>
      </c>
      <c r="T219" s="206"/>
      <c r="U219" s="206"/>
      <c r="V219" s="206"/>
      <c r="W219" s="206"/>
      <c r="X219" s="206"/>
      <c r="Y219" s="175"/>
      <c r="Z219" s="175"/>
      <c r="AA219" s="310"/>
      <c r="AB219" s="175"/>
      <c r="AD219" s="566"/>
    </row>
    <row r="220" spans="2:30" ht="15" customHeight="1" x14ac:dyDescent="0.25">
      <c r="B220" s="480" t="s">
        <v>431</v>
      </c>
      <c r="C220" s="468"/>
      <c r="D220" s="310"/>
      <c r="E220" s="310"/>
      <c r="F220" s="118"/>
      <c r="G220" s="578">
        <v>3.1760000000000002</v>
      </c>
      <c r="H220" s="177"/>
      <c r="I220" s="310"/>
      <c r="J220" s="310"/>
      <c r="K220" s="310"/>
      <c r="L220" s="310"/>
      <c r="M220" s="310"/>
      <c r="N220" s="310"/>
      <c r="O220" s="310"/>
      <c r="P220" s="395"/>
      <c r="Q220" s="310"/>
      <c r="R220" s="579">
        <v>875</v>
      </c>
      <c r="S220" s="177">
        <f t="shared" si="69"/>
        <v>0</v>
      </c>
      <c r="T220" s="206"/>
      <c r="U220" s="206"/>
      <c r="V220" s="206"/>
      <c r="W220" s="206"/>
      <c r="X220" s="206"/>
      <c r="Y220" s="175"/>
      <c r="Z220" s="175"/>
      <c r="AA220" s="310"/>
      <c r="AB220" s="175"/>
      <c r="AD220" s="566"/>
    </row>
    <row r="221" spans="2:30" ht="15" customHeight="1" x14ac:dyDescent="0.25">
      <c r="B221" s="480" t="s">
        <v>432</v>
      </c>
      <c r="C221" s="468"/>
      <c r="D221" s="310"/>
      <c r="E221" s="310"/>
      <c r="G221" s="578">
        <v>3.63</v>
      </c>
      <c r="H221" s="177"/>
      <c r="I221" s="310"/>
      <c r="J221" s="310"/>
      <c r="K221" s="310"/>
      <c r="L221" s="310"/>
      <c r="M221" s="310"/>
      <c r="N221" s="310"/>
      <c r="O221" s="310"/>
      <c r="Q221" s="310"/>
      <c r="R221" s="579">
        <v>1000</v>
      </c>
      <c r="S221" s="177">
        <f t="shared" si="69"/>
        <v>0</v>
      </c>
      <c r="T221" s="206"/>
      <c r="U221" s="206"/>
      <c r="V221" s="206"/>
      <c r="W221" s="206"/>
      <c r="X221" s="206"/>
      <c r="Y221" s="175"/>
      <c r="Z221" s="175"/>
      <c r="AA221" s="310"/>
      <c r="AB221" s="175"/>
      <c r="AD221" s="566"/>
    </row>
    <row r="222" spans="2:30" ht="15" customHeight="1" x14ac:dyDescent="0.25">
      <c r="B222" s="480" t="s">
        <v>433</v>
      </c>
      <c r="C222" s="468"/>
      <c r="D222" s="310"/>
      <c r="E222" s="310"/>
      <c r="F222" s="118"/>
      <c r="G222" s="578">
        <v>4.9180000000000001</v>
      </c>
      <c r="H222" s="177"/>
      <c r="I222" s="310"/>
      <c r="J222" s="310"/>
      <c r="K222" s="310"/>
      <c r="L222" s="310"/>
      <c r="M222" s="310"/>
      <c r="N222" s="310"/>
      <c r="O222" s="310"/>
      <c r="Q222" s="310"/>
      <c r="R222" s="579">
        <v>2250</v>
      </c>
      <c r="S222" s="177">
        <f t="shared" si="69"/>
        <v>0</v>
      </c>
      <c r="T222" s="206"/>
      <c r="U222" s="206"/>
      <c r="V222" s="206"/>
      <c r="W222" s="206"/>
      <c r="X222" s="206"/>
      <c r="Y222" s="175"/>
      <c r="Z222" s="175"/>
      <c r="AA222" s="310"/>
      <c r="AB222" s="175"/>
      <c r="AD222" s="566"/>
    </row>
    <row r="223" spans="2:30" ht="15" customHeight="1" x14ac:dyDescent="0.25">
      <c r="B223" s="480" t="s">
        <v>434</v>
      </c>
      <c r="C223" s="468"/>
      <c r="D223" s="310"/>
      <c r="E223" s="310"/>
      <c r="F223" s="118"/>
      <c r="G223" s="578">
        <v>4.6900000000000004</v>
      </c>
      <c r="H223" s="217"/>
      <c r="I223" s="310"/>
      <c r="J223" s="310"/>
      <c r="K223" s="310"/>
      <c r="L223" s="310"/>
      <c r="M223" s="310"/>
      <c r="N223" s="310"/>
      <c r="O223" s="310"/>
      <c r="P223" s="395"/>
      <c r="Q223" s="310"/>
      <c r="R223" s="579">
        <v>3125</v>
      </c>
      <c r="S223" s="217">
        <f t="shared" si="69"/>
        <v>0</v>
      </c>
      <c r="T223" s="206"/>
      <c r="U223" s="206"/>
      <c r="V223" s="206"/>
      <c r="W223" s="206"/>
      <c r="X223" s="206"/>
      <c r="Y223" s="310"/>
      <c r="Z223" s="310"/>
      <c r="AA223" s="310"/>
      <c r="AB223" s="310"/>
      <c r="AD223" s="566"/>
    </row>
    <row r="224" spans="2:30" s="335" customFormat="1" ht="15" customHeight="1" x14ac:dyDescent="0.25">
      <c r="B224" s="480" t="s">
        <v>682</v>
      </c>
      <c r="C224" s="578">
        <v>-0.74</v>
      </c>
      <c r="D224" s="301"/>
      <c r="E224" s="301"/>
      <c r="G224" s="413"/>
      <c r="R224" s="413"/>
      <c r="AD224" s="567"/>
    </row>
    <row r="225" spans="1:30" s="335" customFormat="1" ht="15" customHeight="1" x14ac:dyDescent="0.25">
      <c r="B225" s="480" t="s">
        <v>683</v>
      </c>
      <c r="C225" s="468"/>
      <c r="D225" s="301"/>
      <c r="E225" s="301"/>
      <c r="G225" s="578">
        <v>5.0650000000000004</v>
      </c>
      <c r="H225" s="549"/>
      <c r="I225" s="301"/>
      <c r="J225" s="301"/>
      <c r="K225" s="301"/>
      <c r="L225" s="301"/>
      <c r="M225" s="301"/>
      <c r="N225" s="301"/>
      <c r="O225" s="301"/>
      <c r="P225" s="395"/>
      <c r="Q225" s="301"/>
      <c r="R225" s="579">
        <v>3375</v>
      </c>
      <c r="S225" s="176">
        <f t="shared" ref="S225" si="70">E225</f>
        <v>0</v>
      </c>
      <c r="T225" s="405"/>
      <c r="U225" s="405"/>
      <c r="V225" s="405"/>
      <c r="W225" s="405"/>
      <c r="X225" s="405"/>
      <c r="Y225" s="301"/>
      <c r="Z225" s="301"/>
      <c r="AA225" s="301"/>
      <c r="AB225" s="301"/>
      <c r="AC225" s="159"/>
      <c r="AD225" s="567"/>
    </row>
    <row r="226" spans="1:30" s="335" customFormat="1" ht="15" customHeight="1" x14ac:dyDescent="0.25">
      <c r="B226" s="480" t="s">
        <v>684</v>
      </c>
      <c r="C226" s="578">
        <v>-0.74</v>
      </c>
      <c r="D226" s="301"/>
      <c r="E226" s="301"/>
      <c r="G226" s="578">
        <v>5.0650000000000004</v>
      </c>
      <c r="H226" s="549"/>
      <c r="I226" s="301"/>
      <c r="J226" s="301"/>
      <c r="K226" s="301"/>
      <c r="L226" s="301"/>
      <c r="M226" s="301"/>
      <c r="N226" s="301"/>
      <c r="O226" s="301"/>
      <c r="P226" s="395"/>
      <c r="Q226" s="301"/>
      <c r="R226" s="579">
        <v>3375</v>
      </c>
      <c r="S226" s="177">
        <f t="shared" si="69"/>
        <v>0</v>
      </c>
      <c r="T226" s="405"/>
      <c r="U226" s="405"/>
      <c r="V226" s="405"/>
      <c r="W226" s="405"/>
      <c r="X226" s="405"/>
      <c r="Y226" s="301"/>
      <c r="Z226" s="301"/>
      <c r="AA226" s="301"/>
      <c r="AB226" s="301"/>
      <c r="AC226" s="159"/>
      <c r="AD226" s="567"/>
    </row>
    <row r="227" spans="1:30" ht="15" customHeight="1" thickBot="1" x14ac:dyDescent="0.3">
      <c r="A227" s="335"/>
      <c r="B227" s="497" t="s">
        <v>436</v>
      </c>
      <c r="C227" s="578">
        <v>-0.74</v>
      </c>
      <c r="D227" s="301"/>
      <c r="E227" s="301"/>
      <c r="F227" s="395"/>
      <c r="G227" s="578">
        <v>5.0650000000000004</v>
      </c>
      <c r="H227" s="549"/>
      <c r="I227" s="301"/>
      <c r="J227" s="301"/>
      <c r="K227" s="301"/>
      <c r="L227" s="301"/>
      <c r="M227" s="301"/>
      <c r="N227" s="301"/>
      <c r="O227" s="301"/>
      <c r="P227" s="395"/>
      <c r="Q227" s="301"/>
      <c r="R227" s="579">
        <v>3375</v>
      </c>
      <c r="S227" s="178">
        <f t="shared" si="69"/>
        <v>0</v>
      </c>
      <c r="T227" s="206"/>
      <c r="U227" s="206"/>
      <c r="V227" s="206"/>
      <c r="W227" s="206"/>
      <c r="X227" s="206"/>
      <c r="Y227" s="175"/>
      <c r="Z227" s="175"/>
      <c r="AA227" s="310"/>
      <c r="AB227" s="175"/>
      <c r="AD227" s="567"/>
    </row>
  </sheetData>
  <sheetProtection formatCells="0" formatColumns="0" formatRows="0" insertColumns="0" insertRows="0"/>
  <mergeCells count="1">
    <mergeCell ref="E5:E6"/>
  </mergeCells>
  <dataValidations count="1">
    <dataValidation type="custom" allowBlank="1" showErrorMessage="1" errorTitle="Data entry error:" error="Please enter a numeric value or leave blank!" sqref="T218:AB223 C127:E139 T116:AB121 T123:AB125 T127:AB139 T177:AB189 T35:AB40 T8:AB13 T96:AB98 T42:AB44 T202:AB214 T89:AB94 T100:AB112 T73:AB85 T19:AB31 T46:AB58 T15:AB17 T69:AB71 T62:AB67 T152:AB164 C152:E164 G89:G94 C73:E85 C19:E31 C46:E58 C100:E112 C68:E71 E42:E44 C177:E189 C202:E214 C14:E17 E35:E40 Q69:Q71 T225:AB227 Q15:Q17 I218:O223 I35:O40 I8:O13 I152:O164 I202:O214 D62:E67 I89:O94 I96:O98 I100:O112 I46:O58 I19:O31 I73:O85 I42:O44 I62:O67 I177:O189 I116:O121 I123:O125 D116:E121 I127:O139 C224:E227 I15:O17 G8:G13 G225:G227 G35:G40 Q193:Q200 G152:G164 G202:G214 G96:G98 G42:G44 G100:G112 G46:G58 G19:G31 G73:G85 D218:E223 C35:D44 G177:G189 G123:G125 G127:G139 I69:O71 G218:G223 Q218:Q223 Q116:Q121 G15:G17 Q127:Q139 Q177:Q189 Q35:R40 Q8:Q13 Q96:R98 Q42:R44 Q202:Q214 Q89:R94 Q100:Q112 Q73:Q85 Q19:Q31 Q46:Q58 C122:E125 Q62:Q67 Q152:Q164 G62:G67 G69:G71 C89:E98 D8:E13 Q123:Q125 I225:O227 G193:G200 I143:O150 G116:G121 Q143:Q150 T143:AB150 C143:E150 I168:O175 Q168:Q175 G143:G150 C168:E175 T168:AB175 C193:E200 I193:O200 T193:AB200 G168:G175 Q225:Q227">
      <formula1>OR(ISNUMBER(C8),ISBLANK(C8))</formula1>
    </dataValidation>
  </dataValidations>
  <pageMargins left="0.7" right="0.7" top="0.75" bottom="0.75" header="0.3" footer="0.3"/>
  <pageSetup scale="39" orientation="portrait" r:id="rId1"/>
  <headerFooter>
    <oddFooter>&amp;LPrinted: &amp;D&amp;R&amp;P</oddFooter>
  </headerFooter>
  <rowBreaks count="1" manualBreakCount="1">
    <brk id="141" max="28"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AG96"/>
  <sheetViews>
    <sheetView showGridLines="0" zoomScale="80" zoomScaleNormal="80" workbookViewId="0">
      <pane xSplit="2" ySplit="6" topLeftCell="C7" activePane="bottomRight" state="frozen"/>
      <selection activeCell="L137" sqref="L137"/>
      <selection pane="topRight" activeCell="L137" sqref="L137"/>
      <selection pane="bottomLeft" activeCell="L137" sqref="L137"/>
      <selection pane="bottomRight" activeCell="C7" sqref="C7"/>
    </sheetView>
  </sheetViews>
  <sheetFormatPr defaultRowHeight="15" customHeight="1" x14ac:dyDescent="0.25"/>
  <cols>
    <col min="1" max="1" width="1.5703125" customWidth="1"/>
    <col min="2" max="2" width="28.140625" style="66" customWidth="1"/>
    <col min="3" max="3" width="2.140625" style="333" customWidth="1"/>
    <col min="4" max="5" width="12.5703125" style="406" hidden="1" customWidth="1"/>
    <col min="6" max="6" width="2.140625" hidden="1" customWidth="1"/>
    <col min="7" max="8" width="12.5703125" style="126" hidden="1" customWidth="1"/>
    <col min="9" max="9" width="16.5703125" hidden="1" customWidth="1"/>
    <col min="10" max="10" width="2.140625" hidden="1" customWidth="1"/>
    <col min="11" max="11" width="20.140625" style="333" bestFit="1" customWidth="1"/>
    <col min="12" max="12" width="5" hidden="1" customWidth="1"/>
    <col min="13" max="15" width="11.85546875" hidden="1" customWidth="1"/>
    <col min="16" max="18" width="11.85546875" style="333" hidden="1" customWidth="1"/>
    <col min="19" max="19" width="4.28515625" hidden="1" customWidth="1"/>
    <col min="20" max="20" width="2.140625" customWidth="1"/>
    <col min="21" max="21" width="4.140625" style="333" hidden="1" customWidth="1"/>
    <col min="22" max="22" width="21.7109375" style="333" bestFit="1" customWidth="1"/>
    <col min="23" max="23" width="8.5703125" hidden="1" customWidth="1"/>
    <col min="24" max="24" width="11.7109375" hidden="1" customWidth="1"/>
    <col min="25" max="25" width="11.7109375" style="333" hidden="1" customWidth="1"/>
    <col min="26" max="27" width="11.7109375" hidden="1" customWidth="1"/>
    <col min="28" max="30" width="11.7109375" style="333" hidden="1" customWidth="1"/>
    <col min="31" max="31" width="11.7109375" hidden="1" customWidth="1"/>
    <col min="32" max="32" width="4.28515625" hidden="1" customWidth="1"/>
    <col min="33" max="33" width="1.85546875" style="6" customWidth="1"/>
  </cols>
  <sheetData>
    <row r="1" spans="1:33" ht="15.75" customHeight="1" x14ac:dyDescent="0.25">
      <c r="A1" s="5" t="str">
        <f>TemplateName</f>
        <v>CCAR 2014 Market Shocks: Severely Adverse Scenario</v>
      </c>
      <c r="M1" s="9"/>
      <c r="X1" s="333"/>
      <c r="Z1" s="333"/>
      <c r="AA1" s="333"/>
    </row>
    <row r="2" spans="1:33" ht="15.75" customHeight="1" x14ac:dyDescent="0.25">
      <c r="A2" s="67" t="s">
        <v>444</v>
      </c>
      <c r="X2" s="333"/>
      <c r="Z2" s="333"/>
      <c r="AA2" s="333"/>
    </row>
    <row r="4" spans="1:33" s="333" customFormat="1" ht="15" customHeight="1" x14ac:dyDescent="0.25">
      <c r="B4" s="66"/>
      <c r="D4" s="406"/>
      <c r="E4" s="406"/>
      <c r="F4"/>
      <c r="G4" s="126"/>
      <c r="H4" s="126"/>
      <c r="AG4" s="6"/>
    </row>
    <row r="5" spans="1:33" ht="15" customHeight="1" x14ac:dyDescent="0.25">
      <c r="D5" s="407" t="s">
        <v>677</v>
      </c>
      <c r="E5" s="407" t="s">
        <v>678</v>
      </c>
      <c r="G5" s="109" t="s">
        <v>679</v>
      </c>
      <c r="H5" s="109" t="s">
        <v>680</v>
      </c>
      <c r="K5" s="248" t="s">
        <v>730</v>
      </c>
      <c r="L5" s="411"/>
      <c r="M5" s="411"/>
      <c r="N5" s="411"/>
      <c r="O5" s="411" t="s">
        <v>488</v>
      </c>
      <c r="P5" s="402"/>
      <c r="Q5" s="402"/>
      <c r="R5" s="402"/>
      <c r="S5" s="403"/>
      <c r="U5" s="259"/>
      <c r="V5" s="248" t="s">
        <v>731</v>
      </c>
      <c r="W5" s="411"/>
      <c r="X5" s="371"/>
      <c r="Y5" s="411"/>
      <c r="Z5" s="411" t="s">
        <v>491</v>
      </c>
      <c r="AA5" s="411"/>
      <c r="AB5" s="411"/>
      <c r="AC5" s="411"/>
      <c r="AD5" s="402"/>
      <c r="AE5" s="246"/>
      <c r="AF5" s="258"/>
    </row>
    <row r="6" spans="1:33" ht="46.5" hidden="1" customHeight="1" x14ac:dyDescent="0.25">
      <c r="D6" s="261" t="s">
        <v>485</v>
      </c>
      <c r="E6" s="369" t="s">
        <v>484</v>
      </c>
      <c r="G6" s="261" t="s">
        <v>485</v>
      </c>
      <c r="H6" s="369" t="s">
        <v>484</v>
      </c>
      <c r="I6" s="244" t="s">
        <v>763</v>
      </c>
      <c r="K6" s="15"/>
      <c r="L6" s="464">
        <v>0</v>
      </c>
      <c r="M6" s="306">
        <v>0.5</v>
      </c>
      <c r="N6" s="306">
        <v>1</v>
      </c>
      <c r="O6" s="306">
        <v>2</v>
      </c>
      <c r="P6" s="15">
        <v>3</v>
      </c>
      <c r="Q6" s="15">
        <v>4</v>
      </c>
      <c r="R6" s="15">
        <v>5</v>
      </c>
      <c r="S6" s="15"/>
      <c r="U6" s="125"/>
      <c r="V6" s="15" t="s">
        <v>267</v>
      </c>
      <c r="W6" s="303" t="s">
        <v>426</v>
      </c>
      <c r="X6" s="304" t="s">
        <v>268</v>
      </c>
      <c r="Y6" s="304" t="s">
        <v>269</v>
      </c>
      <c r="Z6" s="304" t="s">
        <v>427</v>
      </c>
      <c r="AA6" s="305" t="s">
        <v>606</v>
      </c>
      <c r="AB6" s="125" t="s">
        <v>607</v>
      </c>
      <c r="AC6" s="125" t="s">
        <v>608</v>
      </c>
      <c r="AD6" s="125" t="s">
        <v>610</v>
      </c>
      <c r="AE6" s="125" t="s">
        <v>609</v>
      </c>
      <c r="AF6" s="125"/>
    </row>
    <row r="7" spans="1:33" s="333" customFormat="1" ht="8.25" customHeight="1" x14ac:dyDescent="0.25">
      <c r="B7" s="68"/>
      <c r="D7" s="406"/>
      <c r="E7" s="406"/>
      <c r="G7" s="126"/>
      <c r="H7" s="126"/>
      <c r="I7" s="126"/>
      <c r="K7" s="126"/>
      <c r="L7" s="126"/>
      <c r="M7" s="126"/>
      <c r="N7" s="126"/>
      <c r="O7" s="126"/>
      <c r="P7" s="126"/>
      <c r="Q7" s="126"/>
      <c r="R7" s="126"/>
      <c r="S7" s="126"/>
      <c r="U7" s="126"/>
      <c r="V7" s="126"/>
      <c r="W7" s="126"/>
      <c r="X7" s="126"/>
      <c r="Y7" s="126"/>
      <c r="Z7" s="126"/>
      <c r="AA7" s="126"/>
      <c r="AB7" s="126"/>
      <c r="AC7" s="126"/>
      <c r="AD7" s="126"/>
      <c r="AE7" s="126"/>
      <c r="AF7" s="126"/>
      <c r="AG7" s="6"/>
    </row>
    <row r="8" spans="1:33" ht="15" customHeight="1" x14ac:dyDescent="0.25">
      <c r="B8" s="70" t="s">
        <v>5</v>
      </c>
      <c r="D8" s="301"/>
      <c r="E8" s="301"/>
      <c r="G8" s="175"/>
      <c r="H8" s="175"/>
      <c r="I8" s="175"/>
      <c r="K8" s="578">
        <v>3</v>
      </c>
      <c r="L8" s="218">
        <v>0</v>
      </c>
      <c r="M8" s="206"/>
      <c r="N8" s="175"/>
      <c r="O8" s="175"/>
      <c r="P8" s="310"/>
      <c r="Q8" s="310"/>
      <c r="R8" s="310"/>
      <c r="S8" s="175"/>
      <c r="U8" s="310"/>
      <c r="V8" s="579">
        <v>127.26</v>
      </c>
      <c r="W8" s="218">
        <f t="shared" ref="W8:W34" si="0">I8</f>
        <v>0</v>
      </c>
      <c r="X8" s="206"/>
      <c r="Y8" s="372"/>
      <c r="Z8" s="206"/>
      <c r="AA8" s="175"/>
      <c r="AB8" s="310"/>
      <c r="AC8" s="310"/>
      <c r="AD8" s="310"/>
      <c r="AE8" s="175"/>
      <c r="AF8" s="175"/>
    </row>
    <row r="9" spans="1:33" ht="15" customHeight="1" x14ac:dyDescent="0.25">
      <c r="B9" s="71" t="s">
        <v>11</v>
      </c>
      <c r="D9" s="301"/>
      <c r="E9" s="301"/>
      <c r="G9" s="175"/>
      <c r="H9" s="175"/>
      <c r="I9" s="175"/>
      <c r="K9" s="578">
        <v>3</v>
      </c>
      <c r="L9" s="186">
        <v>0</v>
      </c>
      <c r="M9" s="206"/>
      <c r="N9" s="175"/>
      <c r="O9" s="175"/>
      <c r="P9" s="310"/>
      <c r="Q9" s="310"/>
      <c r="R9" s="310"/>
      <c r="S9" s="175"/>
      <c r="U9" s="310"/>
      <c r="V9" s="579">
        <v>84.174000000000007</v>
      </c>
      <c r="W9" s="186">
        <f t="shared" si="0"/>
        <v>0</v>
      </c>
      <c r="X9" s="206"/>
      <c r="Y9" s="372"/>
      <c r="Z9" s="206"/>
      <c r="AA9" s="175"/>
      <c r="AB9" s="310"/>
      <c r="AC9" s="310"/>
      <c r="AD9" s="310"/>
      <c r="AE9" s="175"/>
      <c r="AF9" s="175"/>
    </row>
    <row r="10" spans="1:33" ht="15" customHeight="1" x14ac:dyDescent="0.25">
      <c r="B10" s="71" t="s">
        <v>16</v>
      </c>
      <c r="D10" s="301"/>
      <c r="E10" s="301"/>
      <c r="G10" s="175"/>
      <c r="H10" s="175"/>
      <c r="I10" s="175"/>
      <c r="K10" s="578">
        <v>3</v>
      </c>
      <c r="L10" s="186">
        <v>0</v>
      </c>
      <c r="M10" s="206"/>
      <c r="N10" s="175"/>
      <c r="O10" s="175"/>
      <c r="P10" s="310"/>
      <c r="Q10" s="310"/>
      <c r="R10" s="310"/>
      <c r="S10" s="175"/>
      <c r="U10" s="310"/>
      <c r="V10" s="579">
        <v>159.345</v>
      </c>
      <c r="W10" s="186">
        <f t="shared" si="0"/>
        <v>0</v>
      </c>
      <c r="X10" s="206"/>
      <c r="Y10" s="372"/>
      <c r="Z10" s="206"/>
      <c r="AA10" s="175"/>
      <c r="AB10" s="310"/>
      <c r="AC10" s="310"/>
      <c r="AD10" s="310"/>
      <c r="AE10" s="175"/>
      <c r="AF10" s="175"/>
    </row>
    <row r="11" spans="1:33" ht="15" customHeight="1" x14ac:dyDescent="0.25">
      <c r="B11" s="71" t="s">
        <v>22</v>
      </c>
      <c r="D11" s="301"/>
      <c r="E11" s="301"/>
      <c r="G11" s="175"/>
      <c r="H11" s="175"/>
      <c r="I11" s="175"/>
      <c r="K11" s="578">
        <v>1.5</v>
      </c>
      <c r="L11" s="186">
        <v>0</v>
      </c>
      <c r="M11" s="206"/>
      <c r="N11" s="175"/>
      <c r="O11" s="175"/>
      <c r="P11" s="310"/>
      <c r="Q11" s="310"/>
      <c r="R11" s="310"/>
      <c r="S11" s="175"/>
      <c r="U11" s="310"/>
      <c r="V11" s="579">
        <v>56.322000000000003</v>
      </c>
      <c r="W11" s="186">
        <f t="shared" si="0"/>
        <v>0</v>
      </c>
      <c r="X11" s="206"/>
      <c r="Y11" s="372"/>
      <c r="Z11" s="206"/>
      <c r="AA11" s="175"/>
      <c r="AB11" s="310"/>
      <c r="AC11" s="310"/>
      <c r="AD11" s="310"/>
      <c r="AE11" s="175"/>
      <c r="AF11" s="175"/>
    </row>
    <row r="12" spans="1:33" s="333" customFormat="1" ht="15" customHeight="1" x14ac:dyDescent="0.25">
      <c r="B12" s="71" t="s">
        <v>44</v>
      </c>
      <c r="D12" s="301"/>
      <c r="E12" s="301"/>
      <c r="G12" s="310"/>
      <c r="H12" s="310"/>
      <c r="I12" s="310"/>
      <c r="K12" s="578">
        <v>3</v>
      </c>
      <c r="L12" s="186">
        <v>0</v>
      </c>
      <c r="M12" s="206"/>
      <c r="N12" s="310"/>
      <c r="O12" s="310"/>
      <c r="P12" s="310"/>
      <c r="Q12" s="310"/>
      <c r="R12" s="310"/>
      <c r="S12" s="310"/>
      <c r="U12" s="310"/>
      <c r="V12" s="579">
        <v>585.17399999999998</v>
      </c>
      <c r="W12" s="186">
        <f t="shared" ref="W12" si="1">I12</f>
        <v>0</v>
      </c>
      <c r="X12" s="206"/>
      <c r="Y12" s="372"/>
      <c r="Z12" s="206"/>
      <c r="AA12" s="310"/>
      <c r="AB12" s="310"/>
      <c r="AC12" s="310"/>
      <c r="AD12" s="310"/>
      <c r="AE12" s="310"/>
      <c r="AF12" s="310"/>
      <c r="AG12" s="6"/>
    </row>
    <row r="13" spans="1:33" s="333" customFormat="1" ht="15" customHeight="1" x14ac:dyDescent="0.25">
      <c r="B13" s="71" t="s">
        <v>27</v>
      </c>
      <c r="D13" s="301"/>
      <c r="E13" s="301"/>
      <c r="G13" s="310"/>
      <c r="H13" s="310"/>
      <c r="I13" s="310"/>
      <c r="K13" s="578">
        <v>3</v>
      </c>
      <c r="L13" s="186">
        <v>0</v>
      </c>
      <c r="M13" s="206"/>
      <c r="N13" s="310"/>
      <c r="O13" s="310"/>
      <c r="P13" s="310"/>
      <c r="Q13" s="310"/>
      <c r="R13" s="310"/>
      <c r="S13" s="310"/>
      <c r="U13" s="310"/>
      <c r="V13" s="579">
        <v>67.850999999999999</v>
      </c>
      <c r="W13" s="186">
        <f t="shared" si="0"/>
        <v>0</v>
      </c>
      <c r="X13" s="206"/>
      <c r="Y13" s="372"/>
      <c r="Z13" s="206"/>
      <c r="AA13" s="310"/>
      <c r="AB13" s="310"/>
      <c r="AC13" s="310"/>
      <c r="AD13" s="310"/>
      <c r="AE13" s="310"/>
      <c r="AF13" s="310"/>
      <c r="AG13" s="6"/>
    </row>
    <row r="14" spans="1:33" s="333" customFormat="1" ht="15" customHeight="1" x14ac:dyDescent="0.25">
      <c r="B14" s="71" t="s">
        <v>60</v>
      </c>
      <c r="D14" s="301"/>
      <c r="E14" s="301"/>
      <c r="G14" s="310"/>
      <c r="H14" s="310"/>
      <c r="I14" s="310"/>
      <c r="K14" s="578">
        <v>3</v>
      </c>
      <c r="L14" s="186">
        <v>0</v>
      </c>
      <c r="M14" s="206"/>
      <c r="N14" s="310"/>
      <c r="O14" s="310"/>
      <c r="P14" s="310"/>
      <c r="Q14" s="310"/>
      <c r="R14" s="310"/>
      <c r="S14" s="310"/>
      <c r="U14" s="310"/>
      <c r="V14" s="579">
        <v>585.17399999999998</v>
      </c>
      <c r="W14" s="186">
        <f t="shared" ref="W14" si="2">I14</f>
        <v>0</v>
      </c>
      <c r="X14" s="206"/>
      <c r="Y14" s="372"/>
      <c r="Z14" s="206"/>
      <c r="AA14" s="310"/>
      <c r="AB14" s="310"/>
      <c r="AC14" s="310"/>
      <c r="AD14" s="310"/>
      <c r="AE14" s="310"/>
      <c r="AF14" s="310"/>
      <c r="AG14" s="6"/>
    </row>
    <row r="15" spans="1:33" s="333" customFormat="1" ht="15" customHeight="1" x14ac:dyDescent="0.25">
      <c r="B15" s="71" t="s">
        <v>36</v>
      </c>
      <c r="D15" s="301"/>
      <c r="E15" s="301"/>
      <c r="G15" s="310"/>
      <c r="H15" s="310"/>
      <c r="I15" s="310"/>
      <c r="K15" s="578">
        <v>3</v>
      </c>
      <c r="L15" s="186">
        <v>0</v>
      </c>
      <c r="M15" s="206"/>
      <c r="N15" s="310"/>
      <c r="O15" s="310"/>
      <c r="P15" s="310"/>
      <c r="Q15" s="310"/>
      <c r="R15" s="310"/>
      <c r="S15" s="310"/>
      <c r="U15" s="310"/>
      <c r="V15" s="579">
        <v>62.811</v>
      </c>
      <c r="W15" s="186">
        <f t="shared" si="0"/>
        <v>0</v>
      </c>
      <c r="X15" s="206"/>
      <c r="Y15" s="372"/>
      <c r="Z15" s="206"/>
      <c r="AA15" s="310"/>
      <c r="AB15" s="310"/>
      <c r="AC15" s="310"/>
      <c r="AD15" s="310"/>
      <c r="AE15" s="310"/>
      <c r="AF15" s="310"/>
      <c r="AG15" s="6"/>
    </row>
    <row r="16" spans="1:33" s="333" customFormat="1" ht="15" customHeight="1" x14ac:dyDescent="0.25">
      <c r="B16" s="71" t="s">
        <v>43</v>
      </c>
      <c r="D16" s="301"/>
      <c r="E16" s="301"/>
      <c r="G16" s="310"/>
      <c r="H16" s="310"/>
      <c r="I16" s="310"/>
      <c r="K16" s="578">
        <v>3</v>
      </c>
      <c r="L16" s="186">
        <v>0</v>
      </c>
      <c r="M16" s="206"/>
      <c r="N16" s="310"/>
      <c r="O16" s="310"/>
      <c r="P16" s="310"/>
      <c r="Q16" s="310"/>
      <c r="R16" s="310"/>
      <c r="S16" s="310"/>
      <c r="U16" s="310"/>
      <c r="V16" s="579">
        <v>186.01499999999999</v>
      </c>
      <c r="W16" s="186">
        <f t="shared" si="0"/>
        <v>0</v>
      </c>
      <c r="X16" s="206"/>
      <c r="Y16" s="372"/>
      <c r="Z16" s="206"/>
      <c r="AA16" s="310"/>
      <c r="AB16" s="310"/>
      <c r="AC16" s="310"/>
      <c r="AD16" s="310"/>
      <c r="AE16" s="310"/>
      <c r="AF16" s="310"/>
      <c r="AG16" s="6"/>
    </row>
    <row r="17" spans="2:33" s="333" customFormat="1" ht="15" customHeight="1" x14ac:dyDescent="0.25">
      <c r="B17" s="71" t="s">
        <v>51</v>
      </c>
      <c r="D17" s="301"/>
      <c r="E17" s="301"/>
      <c r="G17" s="310"/>
      <c r="H17" s="310"/>
      <c r="I17" s="310"/>
      <c r="K17" s="578">
        <v>3</v>
      </c>
      <c r="L17" s="186">
        <v>0</v>
      </c>
      <c r="M17" s="206"/>
      <c r="N17" s="310"/>
      <c r="O17" s="310"/>
      <c r="P17" s="310"/>
      <c r="Q17" s="310"/>
      <c r="R17" s="310"/>
      <c r="S17" s="310"/>
      <c r="U17" s="310"/>
      <c r="V17" s="579">
        <v>68.010000000000005</v>
      </c>
      <c r="W17" s="186">
        <f t="shared" si="0"/>
        <v>0</v>
      </c>
      <c r="X17" s="206"/>
      <c r="Y17" s="372"/>
      <c r="Z17" s="206"/>
      <c r="AA17" s="310"/>
      <c r="AB17" s="310"/>
      <c r="AC17" s="310"/>
      <c r="AD17" s="310"/>
      <c r="AE17" s="310"/>
      <c r="AF17" s="310"/>
      <c r="AG17" s="6"/>
    </row>
    <row r="18" spans="2:33" s="333" customFormat="1" ht="15" customHeight="1" x14ac:dyDescent="0.25">
      <c r="B18" s="71" t="s">
        <v>59</v>
      </c>
      <c r="D18" s="301"/>
      <c r="E18" s="301"/>
      <c r="G18" s="310"/>
      <c r="H18" s="310"/>
      <c r="I18" s="310"/>
      <c r="K18" s="578">
        <v>3</v>
      </c>
      <c r="L18" s="186">
        <v>0</v>
      </c>
      <c r="M18" s="206"/>
      <c r="N18" s="310"/>
      <c r="O18" s="310"/>
      <c r="P18" s="310"/>
      <c r="Q18" s="310"/>
      <c r="R18" s="310"/>
      <c r="S18" s="310"/>
      <c r="U18" s="310"/>
      <c r="V18" s="579">
        <v>2431.71</v>
      </c>
      <c r="W18" s="186">
        <f t="shared" si="0"/>
        <v>0</v>
      </c>
      <c r="X18" s="206"/>
      <c r="Y18" s="372"/>
      <c r="Z18" s="206"/>
      <c r="AA18" s="310"/>
      <c r="AB18" s="310"/>
      <c r="AC18" s="310"/>
      <c r="AD18" s="310"/>
      <c r="AE18" s="310"/>
      <c r="AF18" s="310"/>
      <c r="AG18" s="6"/>
    </row>
    <row r="19" spans="2:33" s="333" customFormat="1" ht="15" customHeight="1" x14ac:dyDescent="0.25">
      <c r="B19" s="71" t="s">
        <v>65</v>
      </c>
      <c r="D19" s="301"/>
      <c r="E19" s="301"/>
      <c r="G19" s="310"/>
      <c r="H19" s="310"/>
      <c r="I19" s="310"/>
      <c r="K19" s="578">
        <v>3</v>
      </c>
      <c r="L19" s="186">
        <v>0</v>
      </c>
      <c r="M19" s="206"/>
      <c r="N19" s="310"/>
      <c r="O19" s="310"/>
      <c r="P19" s="310"/>
      <c r="Q19" s="310"/>
      <c r="R19" s="310"/>
      <c r="S19" s="310"/>
      <c r="U19" s="310"/>
      <c r="V19" s="579">
        <v>390.495</v>
      </c>
      <c r="W19" s="186">
        <f t="shared" si="0"/>
        <v>0</v>
      </c>
      <c r="X19" s="206"/>
      <c r="Y19" s="372"/>
      <c r="Z19" s="206"/>
      <c r="AA19" s="310"/>
      <c r="AB19" s="310"/>
      <c r="AC19" s="310"/>
      <c r="AD19" s="310"/>
      <c r="AE19" s="310"/>
      <c r="AF19" s="310"/>
      <c r="AG19" s="6"/>
    </row>
    <row r="20" spans="2:33" s="333" customFormat="1" ht="15" customHeight="1" x14ac:dyDescent="0.25">
      <c r="B20" s="71" t="s">
        <v>74</v>
      </c>
      <c r="D20" s="301"/>
      <c r="E20" s="301"/>
      <c r="G20" s="310"/>
      <c r="H20" s="310"/>
      <c r="I20" s="310"/>
      <c r="K20" s="578">
        <v>3</v>
      </c>
      <c r="L20" s="186">
        <v>0</v>
      </c>
      <c r="M20" s="206"/>
      <c r="N20" s="310"/>
      <c r="O20" s="310"/>
      <c r="P20" s="310"/>
      <c r="Q20" s="310"/>
      <c r="R20" s="310"/>
      <c r="S20" s="310"/>
      <c r="U20" s="310"/>
      <c r="V20" s="579">
        <v>620.53499999999997</v>
      </c>
      <c r="W20" s="186">
        <f t="shared" si="0"/>
        <v>0</v>
      </c>
      <c r="X20" s="206"/>
      <c r="Y20" s="372"/>
      <c r="Z20" s="206"/>
      <c r="AA20" s="310"/>
      <c r="AB20" s="310"/>
      <c r="AC20" s="310"/>
      <c r="AD20" s="310"/>
      <c r="AE20" s="310"/>
      <c r="AF20" s="310"/>
      <c r="AG20" s="6"/>
    </row>
    <row r="21" spans="2:33" s="333" customFormat="1" ht="15" customHeight="1" x14ac:dyDescent="0.25">
      <c r="B21" s="71" t="s">
        <v>81</v>
      </c>
      <c r="D21" s="301"/>
      <c r="E21" s="301"/>
      <c r="G21" s="310"/>
      <c r="H21" s="310"/>
      <c r="I21" s="310"/>
      <c r="K21" s="578">
        <v>1</v>
      </c>
      <c r="L21" s="186">
        <v>0</v>
      </c>
      <c r="M21" s="206"/>
      <c r="N21" s="310"/>
      <c r="O21" s="310"/>
      <c r="P21" s="310"/>
      <c r="Q21" s="310"/>
      <c r="R21" s="310"/>
      <c r="S21" s="310"/>
      <c r="U21" s="310"/>
      <c r="V21" s="579">
        <v>58.36</v>
      </c>
      <c r="W21" s="186">
        <f t="shared" si="0"/>
        <v>0</v>
      </c>
      <c r="X21" s="206"/>
      <c r="Y21" s="372"/>
      <c r="Z21" s="206"/>
      <c r="AA21" s="310"/>
      <c r="AB21" s="310"/>
      <c r="AC21" s="310"/>
      <c r="AD21" s="310"/>
      <c r="AE21" s="310"/>
      <c r="AF21" s="310"/>
      <c r="AG21" s="6"/>
    </row>
    <row r="22" spans="2:33" s="333" customFormat="1" ht="15" customHeight="1" x14ac:dyDescent="0.25">
      <c r="B22" s="71" t="s">
        <v>113</v>
      </c>
      <c r="D22" s="301"/>
      <c r="E22" s="301"/>
      <c r="G22" s="310"/>
      <c r="H22" s="310"/>
      <c r="I22" s="310"/>
      <c r="K22" s="578">
        <v>3</v>
      </c>
      <c r="L22" s="186">
        <v>0</v>
      </c>
      <c r="M22" s="206"/>
      <c r="N22" s="310"/>
      <c r="O22" s="310"/>
      <c r="P22" s="310"/>
      <c r="Q22" s="310"/>
      <c r="R22" s="310"/>
      <c r="S22" s="310"/>
      <c r="U22" s="310"/>
      <c r="V22" s="579">
        <v>585.17399999999998</v>
      </c>
      <c r="W22" s="186">
        <f t="shared" ref="W22" si="3">I22</f>
        <v>0</v>
      </c>
      <c r="X22" s="206"/>
      <c r="Y22" s="372"/>
      <c r="Z22" s="206"/>
      <c r="AA22" s="310"/>
      <c r="AB22" s="310"/>
      <c r="AC22" s="310"/>
      <c r="AD22" s="310"/>
      <c r="AE22" s="310"/>
      <c r="AF22" s="310"/>
      <c r="AG22" s="6"/>
    </row>
    <row r="23" spans="2:33" s="333" customFormat="1" ht="15" customHeight="1" x14ac:dyDescent="0.25">
      <c r="B23" s="71" t="s">
        <v>98</v>
      </c>
      <c r="D23" s="301"/>
      <c r="E23" s="301"/>
      <c r="G23" s="310"/>
      <c r="H23" s="310"/>
      <c r="I23" s="310"/>
      <c r="K23" s="578">
        <v>3</v>
      </c>
      <c r="L23" s="186">
        <v>0</v>
      </c>
      <c r="M23" s="206"/>
      <c r="N23" s="310"/>
      <c r="O23" s="310"/>
      <c r="P23" s="310"/>
      <c r="Q23" s="310"/>
      <c r="R23" s="310"/>
      <c r="S23" s="310"/>
      <c r="U23" s="310"/>
      <c r="V23" s="579">
        <v>133.51499999999999</v>
      </c>
      <c r="W23" s="186">
        <f t="shared" si="0"/>
        <v>0</v>
      </c>
      <c r="X23" s="206"/>
      <c r="Y23" s="372"/>
      <c r="Z23" s="206"/>
      <c r="AA23" s="310"/>
      <c r="AB23" s="310"/>
      <c r="AC23" s="310"/>
      <c r="AD23" s="310"/>
      <c r="AE23" s="310"/>
      <c r="AF23" s="310"/>
      <c r="AG23" s="6"/>
    </row>
    <row r="24" spans="2:33" s="333" customFormat="1" ht="15" customHeight="1" x14ac:dyDescent="0.25">
      <c r="B24" s="71" t="s">
        <v>105</v>
      </c>
      <c r="D24" s="301"/>
      <c r="E24" s="301"/>
      <c r="G24" s="310"/>
      <c r="H24" s="310"/>
      <c r="I24" s="310"/>
      <c r="K24" s="578">
        <v>3</v>
      </c>
      <c r="L24" s="186">
        <v>0</v>
      </c>
      <c r="M24" s="206"/>
      <c r="N24" s="310"/>
      <c r="O24" s="310"/>
      <c r="P24" s="310"/>
      <c r="Q24" s="310"/>
      <c r="R24" s="310"/>
      <c r="S24" s="310"/>
      <c r="U24" s="310"/>
      <c r="V24" s="579">
        <v>127.26</v>
      </c>
      <c r="W24" s="186">
        <f t="shared" si="0"/>
        <v>0</v>
      </c>
      <c r="X24" s="206"/>
      <c r="Y24" s="372"/>
      <c r="Z24" s="206"/>
      <c r="AA24" s="310"/>
      <c r="AB24" s="310"/>
      <c r="AC24" s="310"/>
      <c r="AD24" s="310"/>
      <c r="AE24" s="310"/>
      <c r="AF24" s="310"/>
      <c r="AG24" s="6"/>
    </row>
    <row r="25" spans="2:33" s="333" customFormat="1" ht="15" customHeight="1" x14ac:dyDescent="0.25">
      <c r="B25" s="71" t="s">
        <v>111</v>
      </c>
      <c r="D25" s="301"/>
      <c r="E25" s="301"/>
      <c r="G25" s="310"/>
      <c r="H25" s="310"/>
      <c r="I25" s="310"/>
      <c r="K25" s="578">
        <v>3</v>
      </c>
      <c r="L25" s="186">
        <v>0</v>
      </c>
      <c r="M25" s="206"/>
      <c r="N25" s="310"/>
      <c r="O25" s="310"/>
      <c r="P25" s="310"/>
      <c r="Q25" s="310"/>
      <c r="R25" s="310"/>
      <c r="S25" s="310"/>
      <c r="U25" s="310"/>
      <c r="V25" s="579">
        <v>44.505000000000003</v>
      </c>
      <c r="W25" s="186">
        <f t="shared" si="0"/>
        <v>0</v>
      </c>
      <c r="X25" s="206"/>
      <c r="Y25" s="372"/>
      <c r="Z25" s="206"/>
      <c r="AA25" s="310"/>
      <c r="AB25" s="310"/>
      <c r="AC25" s="310"/>
      <c r="AD25" s="310"/>
      <c r="AE25" s="310"/>
      <c r="AF25" s="310"/>
      <c r="AG25" s="6"/>
    </row>
    <row r="26" spans="2:33" s="333" customFormat="1" ht="15" customHeight="1" x14ac:dyDescent="0.25">
      <c r="B26" s="71" t="s">
        <v>117</v>
      </c>
      <c r="D26" s="301"/>
      <c r="E26" s="301"/>
      <c r="G26" s="310"/>
      <c r="H26" s="310"/>
      <c r="I26" s="310"/>
      <c r="K26" s="578">
        <v>3</v>
      </c>
      <c r="L26" s="186">
        <v>0</v>
      </c>
      <c r="M26" s="206"/>
      <c r="N26" s="310"/>
      <c r="O26" s="310"/>
      <c r="P26" s="310"/>
      <c r="Q26" s="310"/>
      <c r="R26" s="310"/>
      <c r="S26" s="310"/>
      <c r="U26" s="310"/>
      <c r="V26" s="579">
        <v>1147.3109999999999</v>
      </c>
      <c r="W26" s="186">
        <f t="shared" si="0"/>
        <v>0</v>
      </c>
      <c r="X26" s="206"/>
      <c r="Y26" s="372"/>
      <c r="Z26" s="206"/>
      <c r="AA26" s="310"/>
      <c r="AB26" s="310"/>
      <c r="AC26" s="310"/>
      <c r="AD26" s="310"/>
      <c r="AE26" s="310"/>
      <c r="AF26" s="310"/>
      <c r="AG26" s="6"/>
    </row>
    <row r="27" spans="2:33" s="333" customFormat="1" ht="15" customHeight="1" x14ac:dyDescent="0.25">
      <c r="B27" s="71" t="s">
        <v>166</v>
      </c>
      <c r="D27" s="301"/>
      <c r="E27" s="301"/>
      <c r="G27" s="310"/>
      <c r="H27" s="310"/>
      <c r="I27" s="310"/>
      <c r="K27" s="578">
        <v>3</v>
      </c>
      <c r="L27" s="186">
        <v>0</v>
      </c>
      <c r="M27" s="206"/>
      <c r="N27" s="310"/>
      <c r="O27" s="310"/>
      <c r="P27" s="310"/>
      <c r="Q27" s="310"/>
      <c r="R27" s="310"/>
      <c r="S27" s="310"/>
      <c r="U27" s="310"/>
      <c r="V27" s="579">
        <v>255.51</v>
      </c>
      <c r="W27" s="186">
        <f t="shared" si="0"/>
        <v>0</v>
      </c>
      <c r="X27" s="206"/>
      <c r="Y27" s="372"/>
      <c r="Z27" s="206"/>
      <c r="AA27" s="310"/>
      <c r="AB27" s="310"/>
      <c r="AC27" s="310"/>
      <c r="AD27" s="310"/>
      <c r="AE27" s="310"/>
      <c r="AF27" s="310"/>
      <c r="AG27" s="6"/>
    </row>
    <row r="28" spans="2:33" s="333" customFormat="1" ht="15" customHeight="1" x14ac:dyDescent="0.25">
      <c r="B28" s="71" t="s">
        <v>170</v>
      </c>
      <c r="D28" s="301"/>
      <c r="E28" s="301"/>
      <c r="G28" s="310"/>
      <c r="H28" s="310"/>
      <c r="I28" s="310"/>
      <c r="K28" s="578">
        <v>3</v>
      </c>
      <c r="L28" s="186">
        <v>0</v>
      </c>
      <c r="M28" s="206"/>
      <c r="N28" s="310"/>
      <c r="O28" s="310"/>
      <c r="P28" s="310"/>
      <c r="Q28" s="310"/>
      <c r="R28" s="310"/>
      <c r="S28" s="310"/>
      <c r="U28" s="310"/>
      <c r="V28" s="579">
        <v>585.17399999999998</v>
      </c>
      <c r="W28" s="186">
        <f t="shared" ref="W28" si="4">I28</f>
        <v>0</v>
      </c>
      <c r="X28" s="206"/>
      <c r="Y28" s="372"/>
      <c r="Z28" s="206"/>
      <c r="AA28" s="310"/>
      <c r="AB28" s="310"/>
      <c r="AC28" s="310"/>
      <c r="AD28" s="310"/>
      <c r="AE28" s="310"/>
      <c r="AF28" s="310"/>
      <c r="AG28" s="6"/>
    </row>
    <row r="29" spans="2:33" s="333" customFormat="1" ht="15" customHeight="1" x14ac:dyDescent="0.25">
      <c r="B29" s="71" t="s">
        <v>125</v>
      </c>
      <c r="D29" s="301"/>
      <c r="E29" s="301"/>
      <c r="G29" s="310"/>
      <c r="H29" s="310"/>
      <c r="I29" s="310"/>
      <c r="K29" s="578">
        <v>3</v>
      </c>
      <c r="L29" s="186">
        <v>0</v>
      </c>
      <c r="M29" s="206"/>
      <c r="N29" s="310"/>
      <c r="O29" s="310"/>
      <c r="P29" s="310"/>
      <c r="Q29" s="310"/>
      <c r="R29" s="310"/>
      <c r="S29" s="310"/>
      <c r="U29" s="310"/>
      <c r="V29" s="579">
        <v>585.17399999999998</v>
      </c>
      <c r="W29" s="186">
        <f t="shared" si="0"/>
        <v>0</v>
      </c>
      <c r="X29" s="206"/>
      <c r="Y29" s="372"/>
      <c r="Z29" s="206"/>
      <c r="AA29" s="310"/>
      <c r="AB29" s="310"/>
      <c r="AC29" s="310"/>
      <c r="AD29" s="310"/>
      <c r="AE29" s="310"/>
      <c r="AF29" s="310"/>
      <c r="AG29" s="6"/>
    </row>
    <row r="30" spans="2:33" s="333" customFormat="1" ht="15" customHeight="1" x14ac:dyDescent="0.25">
      <c r="B30" s="71" t="s">
        <v>132</v>
      </c>
      <c r="D30" s="301"/>
      <c r="E30" s="301"/>
      <c r="G30" s="310"/>
      <c r="H30" s="310"/>
      <c r="I30" s="310"/>
      <c r="K30" s="578">
        <v>3</v>
      </c>
      <c r="L30" s="186">
        <v>0</v>
      </c>
      <c r="M30" s="206"/>
      <c r="N30" s="310"/>
      <c r="O30" s="310"/>
      <c r="P30" s="310"/>
      <c r="Q30" s="310"/>
      <c r="R30" s="310"/>
      <c r="S30" s="310"/>
      <c r="U30" s="310"/>
      <c r="V30" s="579">
        <v>48.03</v>
      </c>
      <c r="W30" s="186">
        <f t="shared" si="0"/>
        <v>0</v>
      </c>
      <c r="X30" s="206"/>
      <c r="Y30" s="372"/>
      <c r="Z30" s="206"/>
      <c r="AA30" s="310"/>
      <c r="AB30" s="310"/>
      <c r="AC30" s="310"/>
      <c r="AD30" s="310"/>
      <c r="AE30" s="310"/>
      <c r="AF30" s="310"/>
      <c r="AG30" s="6"/>
    </row>
    <row r="31" spans="2:33" ht="15" customHeight="1" x14ac:dyDescent="0.25">
      <c r="B31" s="71" t="s">
        <v>139</v>
      </c>
      <c r="D31" s="301"/>
      <c r="E31" s="301"/>
      <c r="G31" s="175"/>
      <c r="H31" s="175"/>
      <c r="I31" s="175"/>
      <c r="K31" s="578">
        <v>1</v>
      </c>
      <c r="L31" s="186">
        <v>0</v>
      </c>
      <c r="M31" s="206"/>
      <c r="N31" s="175"/>
      <c r="O31" s="175"/>
      <c r="P31" s="310"/>
      <c r="Q31" s="310"/>
      <c r="R31" s="310"/>
      <c r="S31" s="175"/>
      <c r="U31" s="310"/>
      <c r="V31" s="579">
        <v>53.115000000000002</v>
      </c>
      <c r="W31" s="186">
        <f t="shared" si="0"/>
        <v>0</v>
      </c>
      <c r="X31" s="206"/>
      <c r="Y31" s="372"/>
      <c r="Z31" s="206"/>
      <c r="AA31" s="175"/>
      <c r="AB31" s="310"/>
      <c r="AC31" s="310"/>
      <c r="AD31" s="310"/>
      <c r="AE31" s="175"/>
      <c r="AF31" s="175"/>
    </row>
    <row r="32" spans="2:33" ht="15" customHeight="1" x14ac:dyDescent="0.25">
      <c r="B32" s="71" t="s">
        <v>146</v>
      </c>
      <c r="D32" s="301"/>
      <c r="E32" s="301"/>
      <c r="G32" s="175"/>
      <c r="H32" s="175"/>
      <c r="I32" s="175"/>
      <c r="K32" s="578">
        <v>2.5</v>
      </c>
      <c r="L32" s="186">
        <v>0</v>
      </c>
      <c r="M32" s="206"/>
      <c r="N32" s="175"/>
      <c r="O32" s="175"/>
      <c r="P32" s="310"/>
      <c r="Q32" s="310"/>
      <c r="R32" s="310"/>
      <c r="S32" s="175"/>
      <c r="U32" s="310"/>
      <c r="V32" s="579">
        <v>70.298000000000002</v>
      </c>
      <c r="W32" s="186">
        <f t="shared" si="0"/>
        <v>0</v>
      </c>
      <c r="X32" s="206"/>
      <c r="Y32" s="372"/>
      <c r="Z32" s="206"/>
      <c r="AA32" s="175"/>
      <c r="AB32" s="310"/>
      <c r="AC32" s="310"/>
      <c r="AD32" s="310"/>
      <c r="AE32" s="175"/>
      <c r="AF32" s="175"/>
    </row>
    <row r="33" spans="2:33" ht="15" customHeight="1" x14ac:dyDescent="0.25">
      <c r="B33" s="71" t="s">
        <v>154</v>
      </c>
      <c r="D33" s="301"/>
      <c r="E33" s="301"/>
      <c r="G33" s="175"/>
      <c r="H33" s="175"/>
      <c r="I33" s="175"/>
      <c r="K33" s="578">
        <v>1.5</v>
      </c>
      <c r="L33" s="186">
        <v>0</v>
      </c>
      <c r="M33" s="206"/>
      <c r="N33" s="175"/>
      <c r="O33" s="175"/>
      <c r="P33" s="310"/>
      <c r="Q33" s="310"/>
      <c r="R33" s="310"/>
      <c r="S33" s="175"/>
      <c r="U33" s="310"/>
      <c r="V33" s="579">
        <v>56.322000000000003</v>
      </c>
      <c r="W33" s="186">
        <f t="shared" si="0"/>
        <v>0</v>
      </c>
      <c r="X33" s="206"/>
      <c r="Y33" s="372"/>
      <c r="Z33" s="206"/>
      <c r="AA33" s="175"/>
      <c r="AB33" s="310"/>
      <c r="AC33" s="310"/>
      <c r="AD33" s="310"/>
      <c r="AE33" s="175"/>
      <c r="AF33" s="175"/>
    </row>
    <row r="34" spans="2:33" ht="15" customHeight="1" x14ac:dyDescent="0.25">
      <c r="B34" s="127" t="s">
        <v>273</v>
      </c>
      <c r="D34" s="408"/>
      <c r="E34" s="408"/>
      <c r="G34" s="210"/>
      <c r="H34" s="210"/>
      <c r="I34" s="210"/>
      <c r="K34" s="578">
        <v>3</v>
      </c>
      <c r="L34" s="186">
        <v>0</v>
      </c>
      <c r="M34" s="206"/>
      <c r="N34" s="310"/>
      <c r="O34" s="310"/>
      <c r="P34" s="310"/>
      <c r="Q34" s="310"/>
      <c r="R34" s="310"/>
      <c r="S34" s="310"/>
      <c r="T34" s="333"/>
      <c r="U34" s="310"/>
      <c r="V34" s="579">
        <v>585.17399999999998</v>
      </c>
      <c r="W34" s="217">
        <f t="shared" si="0"/>
        <v>0</v>
      </c>
      <c r="X34" s="209"/>
      <c r="Y34" s="373"/>
      <c r="Z34" s="209"/>
      <c r="AA34" s="210"/>
      <c r="AB34" s="210"/>
      <c r="AC34" s="210"/>
      <c r="AD34" s="210"/>
      <c r="AE34" s="210"/>
      <c r="AF34" s="210"/>
    </row>
    <row r="35" spans="2:33" s="169" customFormat="1" ht="15.75" hidden="1" customHeight="1" x14ac:dyDescent="0.25">
      <c r="B35" s="263" t="s">
        <v>252</v>
      </c>
      <c r="C35" s="333"/>
      <c r="D35" s="180">
        <f>SUM(D8:D34)</f>
        <v>0</v>
      </c>
      <c r="E35" s="182">
        <f>SUM(E8:E34)</f>
        <v>0</v>
      </c>
      <c r="F35"/>
      <c r="G35" s="180">
        <f>SUM(G8:G34)</f>
        <v>0</v>
      </c>
      <c r="H35" s="181">
        <f>SUM(H8:H34)</f>
        <v>0</v>
      </c>
      <c r="I35" s="182">
        <f>SUM(I8:I34)</f>
        <v>0</v>
      </c>
      <c r="K35" s="180">
        <f t="shared" ref="K35:S35" si="5">SUM(K8:K34)</f>
        <v>73.5</v>
      </c>
      <c r="L35" s="181">
        <f t="shared" si="5"/>
        <v>0</v>
      </c>
      <c r="M35" s="181">
        <f t="shared" si="5"/>
        <v>0</v>
      </c>
      <c r="N35" s="181">
        <f t="shared" si="5"/>
        <v>0</v>
      </c>
      <c r="O35" s="181">
        <f t="shared" si="5"/>
        <v>0</v>
      </c>
      <c r="P35" s="181">
        <f t="shared" si="5"/>
        <v>0</v>
      </c>
      <c r="Q35" s="181">
        <f t="shared" si="5"/>
        <v>0</v>
      </c>
      <c r="R35" s="181">
        <f t="shared" si="5"/>
        <v>0</v>
      </c>
      <c r="S35" s="182">
        <f t="shared" si="5"/>
        <v>0</v>
      </c>
      <c r="U35" s="214">
        <f t="shared" ref="U35:AF35" si="6">SUM(U8:U34)</f>
        <v>0</v>
      </c>
      <c r="V35" s="180">
        <f t="shared" si="6"/>
        <v>9759.7980000000025</v>
      </c>
      <c r="W35" s="181">
        <f t="shared" si="6"/>
        <v>0</v>
      </c>
      <c r="X35" s="181">
        <f t="shared" ref="X35:Z35" si="7">SUM(X8:X34)</f>
        <v>0</v>
      </c>
      <c r="Y35" s="181">
        <f t="shared" si="7"/>
        <v>0</v>
      </c>
      <c r="Z35" s="181">
        <f t="shared" si="7"/>
        <v>0</v>
      </c>
      <c r="AA35" s="181">
        <f t="shared" si="6"/>
        <v>0</v>
      </c>
      <c r="AB35" s="181">
        <f t="shared" ref="AB35:AD35" si="8">SUM(AB8:AB34)</f>
        <v>0</v>
      </c>
      <c r="AC35" s="181">
        <f t="shared" si="8"/>
        <v>0</v>
      </c>
      <c r="AD35" s="181">
        <f t="shared" si="8"/>
        <v>0</v>
      </c>
      <c r="AE35" s="181">
        <f t="shared" si="6"/>
        <v>0</v>
      </c>
      <c r="AF35" s="182">
        <f t="shared" si="6"/>
        <v>0</v>
      </c>
    </row>
    <row r="36" spans="2:33" ht="15" customHeight="1" x14ac:dyDescent="0.25">
      <c r="B36" s="68"/>
      <c r="I36" s="126"/>
      <c r="K36" s="126"/>
      <c r="L36" s="126"/>
      <c r="M36" s="126"/>
      <c r="N36" s="126"/>
      <c r="O36" s="126"/>
      <c r="P36" s="126"/>
      <c r="Q36" s="126"/>
      <c r="R36" s="126"/>
      <c r="S36" s="126"/>
      <c r="U36" s="126"/>
      <c r="V36" s="126"/>
      <c r="W36" s="126"/>
      <c r="X36" s="126"/>
      <c r="Y36" s="126"/>
      <c r="Z36" s="126"/>
      <c r="AA36" s="126"/>
      <c r="AB36" s="126"/>
      <c r="AC36" s="126"/>
      <c r="AD36" s="126"/>
      <c r="AE36" s="126"/>
      <c r="AF36" s="126"/>
    </row>
    <row r="37" spans="2:33" ht="15" customHeight="1" x14ac:dyDescent="0.25">
      <c r="B37" s="70" t="s">
        <v>29</v>
      </c>
      <c r="D37" s="301"/>
      <c r="E37" s="301"/>
      <c r="G37" s="175"/>
      <c r="H37" s="175"/>
      <c r="I37" s="175"/>
      <c r="K37" s="578">
        <v>3</v>
      </c>
      <c r="L37" s="218">
        <v>0</v>
      </c>
      <c r="M37" s="206"/>
      <c r="N37" s="175"/>
      <c r="O37" s="175"/>
      <c r="P37" s="310"/>
      <c r="Q37" s="310"/>
      <c r="R37" s="310"/>
      <c r="S37" s="175"/>
      <c r="U37" s="310"/>
      <c r="V37" s="579">
        <v>344.4</v>
      </c>
      <c r="W37" s="218">
        <f t="shared" ref="W37:W48" si="9">I37</f>
        <v>0</v>
      </c>
      <c r="X37" s="206"/>
      <c r="Y37" s="206"/>
      <c r="Z37" s="206"/>
      <c r="AA37" s="175"/>
      <c r="AB37" s="310"/>
      <c r="AC37" s="310"/>
      <c r="AD37" s="310"/>
      <c r="AE37" s="175"/>
      <c r="AF37" s="175"/>
    </row>
    <row r="38" spans="2:33" s="333" customFormat="1" ht="15" customHeight="1" x14ac:dyDescent="0.25">
      <c r="B38" s="71" t="s">
        <v>37</v>
      </c>
      <c r="D38" s="301"/>
      <c r="E38" s="301"/>
      <c r="G38" s="310"/>
      <c r="H38" s="310"/>
      <c r="I38" s="310"/>
      <c r="K38" s="578">
        <v>3</v>
      </c>
      <c r="L38" s="186">
        <v>0</v>
      </c>
      <c r="M38" s="206"/>
      <c r="N38" s="310"/>
      <c r="O38" s="310"/>
      <c r="P38" s="310"/>
      <c r="Q38" s="310"/>
      <c r="R38" s="310"/>
      <c r="S38" s="310"/>
      <c r="U38" s="310"/>
      <c r="V38" s="579">
        <v>957.87</v>
      </c>
      <c r="W38" s="186">
        <f t="shared" si="9"/>
        <v>0</v>
      </c>
      <c r="X38" s="206"/>
      <c r="Y38" s="206"/>
      <c r="Z38" s="206"/>
      <c r="AA38" s="310"/>
      <c r="AB38" s="310"/>
      <c r="AC38" s="310"/>
      <c r="AD38" s="310"/>
      <c r="AE38" s="310"/>
      <c r="AF38" s="310"/>
      <c r="AG38" s="6"/>
    </row>
    <row r="39" spans="2:33" s="333" customFormat="1" ht="15" customHeight="1" x14ac:dyDescent="0.25">
      <c r="B39" s="71" t="s">
        <v>52</v>
      </c>
      <c r="D39" s="301"/>
      <c r="E39" s="301"/>
      <c r="G39" s="310"/>
      <c r="H39" s="310"/>
      <c r="I39" s="310"/>
      <c r="K39" s="578">
        <v>3</v>
      </c>
      <c r="L39" s="186">
        <v>0</v>
      </c>
      <c r="M39" s="206"/>
      <c r="N39" s="310"/>
      <c r="O39" s="310"/>
      <c r="P39" s="310"/>
      <c r="Q39" s="310"/>
      <c r="R39" s="310"/>
      <c r="S39" s="310"/>
      <c r="U39" s="310"/>
      <c r="V39" s="579">
        <v>174.81</v>
      </c>
      <c r="W39" s="186">
        <f t="shared" si="9"/>
        <v>0</v>
      </c>
      <c r="X39" s="206"/>
      <c r="Y39" s="206"/>
      <c r="Z39" s="206"/>
      <c r="AA39" s="310"/>
      <c r="AB39" s="310"/>
      <c r="AC39" s="310"/>
      <c r="AD39" s="310"/>
      <c r="AE39" s="310"/>
      <c r="AF39" s="310"/>
      <c r="AG39" s="6"/>
    </row>
    <row r="40" spans="2:33" s="333" customFormat="1" ht="15" customHeight="1" x14ac:dyDescent="0.25">
      <c r="B40" s="71" t="s">
        <v>66</v>
      </c>
      <c r="D40" s="301"/>
      <c r="E40" s="301"/>
      <c r="G40" s="310"/>
      <c r="H40" s="310"/>
      <c r="I40" s="310"/>
      <c r="K40" s="578">
        <v>3</v>
      </c>
      <c r="L40" s="186">
        <v>0</v>
      </c>
      <c r="M40" s="206"/>
      <c r="N40" s="310"/>
      <c r="O40" s="310"/>
      <c r="P40" s="310"/>
      <c r="Q40" s="310"/>
      <c r="R40" s="310"/>
      <c r="S40" s="310"/>
      <c r="U40" s="310"/>
      <c r="V40" s="579">
        <v>772.8</v>
      </c>
      <c r="W40" s="186">
        <f t="shared" si="9"/>
        <v>0</v>
      </c>
      <c r="X40" s="206"/>
      <c r="Y40" s="206"/>
      <c r="Z40" s="206"/>
      <c r="AA40" s="310"/>
      <c r="AB40" s="310"/>
      <c r="AC40" s="310"/>
      <c r="AD40" s="310"/>
      <c r="AE40" s="310"/>
      <c r="AF40" s="310"/>
      <c r="AG40" s="6"/>
    </row>
    <row r="41" spans="2:33" s="333" customFormat="1" ht="15" customHeight="1" x14ac:dyDescent="0.25">
      <c r="B41" s="71" t="s">
        <v>75</v>
      </c>
      <c r="D41" s="301"/>
      <c r="E41" s="301"/>
      <c r="G41" s="310"/>
      <c r="H41" s="310"/>
      <c r="I41" s="310"/>
      <c r="K41" s="578">
        <v>3</v>
      </c>
      <c r="L41" s="186">
        <v>0</v>
      </c>
      <c r="M41" s="206"/>
      <c r="N41" s="310"/>
      <c r="O41" s="310"/>
      <c r="P41" s="310"/>
      <c r="Q41" s="310"/>
      <c r="R41" s="310"/>
      <c r="S41" s="310"/>
      <c r="U41" s="310"/>
      <c r="V41" s="579">
        <v>465</v>
      </c>
      <c r="W41" s="186">
        <f t="shared" ref="W41:W43" si="10">I41</f>
        <v>0</v>
      </c>
      <c r="X41" s="206"/>
      <c r="Y41" s="206"/>
      <c r="Z41" s="206"/>
      <c r="AA41" s="310"/>
      <c r="AB41" s="310"/>
      <c r="AC41" s="310"/>
      <c r="AD41" s="310"/>
      <c r="AE41" s="310"/>
      <c r="AF41" s="310"/>
      <c r="AG41" s="6"/>
    </row>
    <row r="42" spans="2:33" s="333" customFormat="1" ht="15" customHeight="1" x14ac:dyDescent="0.25">
      <c r="B42" s="71" t="s">
        <v>86</v>
      </c>
      <c r="D42" s="301"/>
      <c r="E42" s="301"/>
      <c r="G42" s="310"/>
      <c r="H42" s="310"/>
      <c r="I42" s="310"/>
      <c r="K42" s="578">
        <v>3</v>
      </c>
      <c r="L42" s="186">
        <v>0</v>
      </c>
      <c r="M42" s="206"/>
      <c r="N42" s="310"/>
      <c r="O42" s="310"/>
      <c r="P42" s="310"/>
      <c r="Q42" s="310"/>
      <c r="R42" s="310"/>
      <c r="S42" s="310"/>
      <c r="U42" s="310"/>
      <c r="V42" s="579">
        <v>359.22</v>
      </c>
      <c r="W42" s="186">
        <f t="shared" ref="W42" si="11">I42</f>
        <v>0</v>
      </c>
      <c r="X42" s="206"/>
      <c r="Y42" s="206"/>
      <c r="Z42" s="206"/>
      <c r="AA42" s="310"/>
      <c r="AB42" s="310"/>
      <c r="AC42" s="310"/>
      <c r="AD42" s="310"/>
      <c r="AE42" s="310"/>
      <c r="AF42" s="310"/>
      <c r="AG42" s="6"/>
    </row>
    <row r="43" spans="2:33" s="333" customFormat="1" ht="15" customHeight="1" x14ac:dyDescent="0.25">
      <c r="B43" s="71" t="s">
        <v>99</v>
      </c>
      <c r="D43" s="301"/>
      <c r="E43" s="301"/>
      <c r="G43" s="310"/>
      <c r="H43" s="310"/>
      <c r="I43" s="310"/>
      <c r="K43" s="578">
        <v>3</v>
      </c>
      <c r="L43" s="186">
        <v>0</v>
      </c>
      <c r="M43" s="206"/>
      <c r="N43" s="310"/>
      <c r="O43" s="310"/>
      <c r="P43" s="310"/>
      <c r="Q43" s="310"/>
      <c r="R43" s="310"/>
      <c r="S43" s="310"/>
      <c r="U43" s="310"/>
      <c r="V43" s="579">
        <v>359.19</v>
      </c>
      <c r="W43" s="186">
        <f t="shared" si="10"/>
        <v>0</v>
      </c>
      <c r="X43" s="206"/>
      <c r="Y43" s="206"/>
      <c r="Z43" s="206"/>
      <c r="AA43" s="310"/>
      <c r="AB43" s="310"/>
      <c r="AC43" s="310"/>
      <c r="AD43" s="310"/>
      <c r="AE43" s="310"/>
      <c r="AF43" s="310"/>
      <c r="AG43" s="6"/>
    </row>
    <row r="44" spans="2:33" s="333" customFormat="1" ht="15" customHeight="1" x14ac:dyDescent="0.25">
      <c r="B44" s="71" t="s">
        <v>134</v>
      </c>
      <c r="D44" s="301"/>
      <c r="E44" s="301"/>
      <c r="G44" s="310"/>
      <c r="H44" s="310"/>
      <c r="I44" s="310"/>
      <c r="K44" s="578">
        <v>3</v>
      </c>
      <c r="L44" s="186">
        <v>0</v>
      </c>
      <c r="M44" s="206"/>
      <c r="N44" s="310"/>
      <c r="O44" s="310"/>
      <c r="P44" s="310"/>
      <c r="Q44" s="310"/>
      <c r="R44" s="310"/>
      <c r="S44" s="310"/>
      <c r="U44" s="310"/>
      <c r="V44" s="579">
        <v>249.45</v>
      </c>
      <c r="W44" s="186">
        <f t="shared" si="9"/>
        <v>0</v>
      </c>
      <c r="X44" s="206"/>
      <c r="Y44" s="206"/>
      <c r="Z44" s="206"/>
      <c r="AA44" s="310"/>
      <c r="AB44" s="310"/>
      <c r="AC44" s="310"/>
      <c r="AD44" s="310"/>
      <c r="AE44" s="310"/>
      <c r="AF44" s="310"/>
      <c r="AG44" s="6"/>
    </row>
    <row r="45" spans="2:33" ht="15" customHeight="1" x14ac:dyDescent="0.25">
      <c r="B45" s="71" t="s">
        <v>140</v>
      </c>
      <c r="D45" s="301"/>
      <c r="E45" s="301"/>
      <c r="G45" s="175"/>
      <c r="H45" s="175"/>
      <c r="I45" s="175"/>
      <c r="K45" s="578">
        <v>3</v>
      </c>
      <c r="L45" s="186">
        <v>0</v>
      </c>
      <c r="M45" s="206"/>
      <c r="N45" s="175"/>
      <c r="O45" s="175"/>
      <c r="P45" s="310"/>
      <c r="Q45" s="310"/>
      <c r="R45" s="310"/>
      <c r="S45" s="175"/>
      <c r="U45" s="310"/>
      <c r="V45" s="579">
        <v>534.9</v>
      </c>
      <c r="W45" s="186">
        <f t="shared" si="9"/>
        <v>0</v>
      </c>
      <c r="X45" s="206"/>
      <c r="Y45" s="206"/>
      <c r="Z45" s="206"/>
      <c r="AA45" s="175"/>
      <c r="AB45" s="310"/>
      <c r="AC45" s="310"/>
      <c r="AD45" s="310"/>
      <c r="AE45" s="175"/>
      <c r="AF45" s="175"/>
    </row>
    <row r="46" spans="2:33" ht="15" customHeight="1" x14ac:dyDescent="0.25">
      <c r="B46" s="71" t="s">
        <v>148</v>
      </c>
      <c r="D46" s="301"/>
      <c r="E46" s="301"/>
      <c r="G46" s="175"/>
      <c r="H46" s="175"/>
      <c r="I46" s="175"/>
      <c r="K46" s="578">
        <v>3</v>
      </c>
      <c r="L46" s="186">
        <v>0</v>
      </c>
      <c r="M46" s="206"/>
      <c r="N46" s="175"/>
      <c r="O46" s="175"/>
      <c r="P46" s="310"/>
      <c r="Q46" s="310"/>
      <c r="R46" s="310"/>
      <c r="S46" s="175"/>
      <c r="U46" s="310"/>
      <c r="V46" s="579">
        <v>447.6</v>
      </c>
      <c r="W46" s="186">
        <f t="shared" si="9"/>
        <v>0</v>
      </c>
      <c r="X46" s="206"/>
      <c r="Y46" s="206"/>
      <c r="Z46" s="206"/>
      <c r="AA46" s="175"/>
      <c r="AB46" s="310"/>
      <c r="AC46" s="310"/>
      <c r="AD46" s="310"/>
      <c r="AE46" s="175"/>
      <c r="AF46" s="175"/>
    </row>
    <row r="47" spans="2:33" ht="15" customHeight="1" x14ac:dyDescent="0.25">
      <c r="B47" s="71" t="s">
        <v>176</v>
      </c>
      <c r="D47" s="301"/>
      <c r="E47" s="301"/>
      <c r="G47" s="175"/>
      <c r="H47" s="175"/>
      <c r="I47" s="175"/>
      <c r="K47" s="578">
        <v>3</v>
      </c>
      <c r="L47" s="186">
        <v>0</v>
      </c>
      <c r="M47" s="206"/>
      <c r="N47" s="175"/>
      <c r="O47" s="175"/>
      <c r="P47" s="310"/>
      <c r="Q47" s="310"/>
      <c r="R47" s="310"/>
      <c r="S47" s="175"/>
      <c r="U47" s="310"/>
      <c r="V47" s="579">
        <v>2766.4169999999999</v>
      </c>
      <c r="W47" s="186">
        <f t="shared" si="9"/>
        <v>0</v>
      </c>
      <c r="X47" s="206"/>
      <c r="Y47" s="206"/>
      <c r="Z47" s="206"/>
      <c r="AA47" s="175"/>
      <c r="AB47" s="310"/>
      <c r="AC47" s="310"/>
      <c r="AD47" s="310"/>
      <c r="AE47" s="175"/>
      <c r="AF47" s="175"/>
    </row>
    <row r="48" spans="2:33" ht="15" customHeight="1" x14ac:dyDescent="0.25">
      <c r="B48" s="127" t="s">
        <v>273</v>
      </c>
      <c r="D48" s="301"/>
      <c r="E48" s="301"/>
      <c r="G48" s="175"/>
      <c r="H48" s="175"/>
      <c r="I48" s="175"/>
      <c r="K48" s="578">
        <v>3</v>
      </c>
      <c r="L48" s="217">
        <v>0</v>
      </c>
      <c r="M48" s="206"/>
      <c r="N48" s="175"/>
      <c r="O48" s="175"/>
      <c r="P48" s="310"/>
      <c r="Q48" s="310"/>
      <c r="R48" s="310"/>
      <c r="S48" s="175"/>
      <c r="U48" s="310"/>
      <c r="V48" s="579">
        <v>447.6</v>
      </c>
      <c r="W48" s="217">
        <f t="shared" si="9"/>
        <v>0</v>
      </c>
      <c r="X48" s="206"/>
      <c r="Y48" s="206"/>
      <c r="Z48" s="206"/>
      <c r="AA48" s="175"/>
      <c r="AB48" s="310"/>
      <c r="AC48" s="310"/>
      <c r="AD48" s="310"/>
      <c r="AE48" s="175"/>
      <c r="AF48" s="175"/>
    </row>
    <row r="49" spans="2:33" s="169" customFormat="1" ht="15.75" hidden="1" customHeight="1" x14ac:dyDescent="0.25">
      <c r="B49" s="263" t="s">
        <v>1</v>
      </c>
      <c r="C49" s="333"/>
      <c r="D49" s="180">
        <f>SUM(D37:D48)</f>
        <v>0</v>
      </c>
      <c r="E49" s="182">
        <f>SUM(E37:E48)</f>
        <v>0</v>
      </c>
      <c r="F49" s="333"/>
      <c r="G49" s="180">
        <f>SUM(G37:G48)</f>
        <v>0</v>
      </c>
      <c r="H49" s="181">
        <f>SUM(H37:H48)</f>
        <v>0</v>
      </c>
      <c r="I49" s="182">
        <f>SUM(I37:I48)</f>
        <v>0</v>
      </c>
      <c r="K49" s="180">
        <f t="shared" ref="K49:S49" si="12">SUM(K37:K48)</f>
        <v>36</v>
      </c>
      <c r="L49" s="181">
        <f t="shared" si="12"/>
        <v>0</v>
      </c>
      <c r="M49" s="181">
        <f t="shared" si="12"/>
        <v>0</v>
      </c>
      <c r="N49" s="181">
        <f t="shared" si="12"/>
        <v>0</v>
      </c>
      <c r="O49" s="181">
        <f t="shared" si="12"/>
        <v>0</v>
      </c>
      <c r="P49" s="181">
        <f t="shared" si="12"/>
        <v>0</v>
      </c>
      <c r="Q49" s="181">
        <f t="shared" si="12"/>
        <v>0</v>
      </c>
      <c r="R49" s="181">
        <f t="shared" si="12"/>
        <v>0</v>
      </c>
      <c r="S49" s="182">
        <f t="shared" si="12"/>
        <v>0</v>
      </c>
      <c r="U49" s="214">
        <f t="shared" ref="U49:AF49" si="13">SUM(U37:U48)</f>
        <v>0</v>
      </c>
      <c r="V49" s="180">
        <f t="shared" si="13"/>
        <v>7879.2570000000014</v>
      </c>
      <c r="W49" s="181">
        <f t="shared" si="13"/>
        <v>0</v>
      </c>
      <c r="X49" s="181">
        <f t="shared" ref="X49:Z49" si="14">SUM(X37:X48)</f>
        <v>0</v>
      </c>
      <c r="Y49" s="181">
        <f t="shared" si="14"/>
        <v>0</v>
      </c>
      <c r="Z49" s="181">
        <f t="shared" si="14"/>
        <v>0</v>
      </c>
      <c r="AA49" s="181">
        <f t="shared" si="13"/>
        <v>0</v>
      </c>
      <c r="AB49" s="181">
        <f t="shared" ref="AB49:AD49" si="15">SUM(AB37:AB48)</f>
        <v>0</v>
      </c>
      <c r="AC49" s="181">
        <f t="shared" si="15"/>
        <v>0</v>
      </c>
      <c r="AD49" s="181">
        <f t="shared" si="15"/>
        <v>0</v>
      </c>
      <c r="AE49" s="181">
        <f t="shared" si="13"/>
        <v>0</v>
      </c>
      <c r="AF49" s="182">
        <f t="shared" si="13"/>
        <v>0</v>
      </c>
    </row>
    <row r="50" spans="2:33" ht="15" customHeight="1" x14ac:dyDescent="0.25">
      <c r="I50" s="126"/>
      <c r="K50" s="126"/>
      <c r="L50" s="126"/>
      <c r="M50" s="126"/>
      <c r="N50" s="126"/>
      <c r="O50" s="126"/>
      <c r="P50" s="126"/>
      <c r="Q50" s="126"/>
      <c r="R50" s="126"/>
      <c r="S50" s="126"/>
      <c r="U50" s="126"/>
      <c r="V50" s="126"/>
      <c r="W50" s="126"/>
      <c r="X50" s="126"/>
      <c r="Y50" s="126"/>
      <c r="Z50" s="126"/>
      <c r="AA50" s="126"/>
      <c r="AB50" s="126"/>
      <c r="AC50" s="126"/>
      <c r="AD50" s="126"/>
      <c r="AE50" s="126"/>
      <c r="AF50" s="126"/>
    </row>
    <row r="51" spans="2:33" ht="15" customHeight="1" x14ac:dyDescent="0.25">
      <c r="B51" s="70" t="s">
        <v>13</v>
      </c>
      <c r="D51" s="301"/>
      <c r="E51" s="301"/>
      <c r="G51" s="175"/>
      <c r="H51" s="175"/>
      <c r="I51" s="175"/>
      <c r="K51" s="578">
        <v>3</v>
      </c>
      <c r="L51" s="218">
        <v>0</v>
      </c>
      <c r="M51" s="206"/>
      <c r="N51" s="175"/>
      <c r="O51" s="175"/>
      <c r="P51" s="310"/>
      <c r="Q51" s="310"/>
      <c r="R51" s="310"/>
      <c r="S51" s="175"/>
      <c r="U51" s="310"/>
      <c r="V51" s="579">
        <v>6659.88</v>
      </c>
      <c r="W51" s="218">
        <f t="shared" ref="W51:W59" si="16">I51</f>
        <v>0</v>
      </c>
      <c r="X51" s="206"/>
      <c r="Y51" s="206"/>
      <c r="Z51" s="206"/>
      <c r="AA51" s="175"/>
      <c r="AB51" s="310"/>
      <c r="AC51" s="310"/>
      <c r="AD51" s="310"/>
      <c r="AE51" s="175"/>
      <c r="AF51" s="175"/>
    </row>
    <row r="52" spans="2:33" ht="15" customHeight="1" x14ac:dyDescent="0.25">
      <c r="B52" s="71" t="s">
        <v>45</v>
      </c>
      <c r="D52" s="301"/>
      <c r="E52" s="301"/>
      <c r="G52" s="175"/>
      <c r="H52" s="175"/>
      <c r="I52" s="175"/>
      <c r="K52" s="578">
        <v>3</v>
      </c>
      <c r="L52" s="186">
        <v>0</v>
      </c>
      <c r="M52" s="206"/>
      <c r="N52" s="175"/>
      <c r="O52" s="175"/>
      <c r="P52" s="310"/>
      <c r="Q52" s="310"/>
      <c r="R52" s="310"/>
      <c r="S52" s="175"/>
      <c r="U52" s="310"/>
      <c r="V52" s="579">
        <v>435.96</v>
      </c>
      <c r="W52" s="186">
        <f t="shared" si="16"/>
        <v>0</v>
      </c>
      <c r="X52" s="206"/>
      <c r="Y52" s="206"/>
      <c r="Z52" s="206"/>
      <c r="AA52" s="175"/>
      <c r="AB52" s="310"/>
      <c r="AC52" s="310"/>
      <c r="AD52" s="310"/>
      <c r="AE52" s="175"/>
      <c r="AF52" s="175"/>
    </row>
    <row r="53" spans="2:33" ht="15" customHeight="1" x14ac:dyDescent="0.25">
      <c r="B53" s="71" t="s">
        <v>54</v>
      </c>
      <c r="D53" s="301"/>
      <c r="E53" s="301"/>
      <c r="G53" s="175"/>
      <c r="H53" s="175"/>
      <c r="I53" s="175"/>
      <c r="K53" s="578">
        <v>3</v>
      </c>
      <c r="L53" s="186">
        <v>0</v>
      </c>
      <c r="M53" s="206"/>
      <c r="N53" s="175"/>
      <c r="O53" s="175"/>
      <c r="P53" s="310"/>
      <c r="Q53" s="310"/>
      <c r="R53" s="310"/>
      <c r="S53" s="175"/>
      <c r="U53" s="310"/>
      <c r="V53" s="579">
        <v>237.48</v>
      </c>
      <c r="W53" s="186">
        <f t="shared" si="16"/>
        <v>0</v>
      </c>
      <c r="X53" s="206"/>
      <c r="Y53" s="206"/>
      <c r="Z53" s="206"/>
      <c r="AA53" s="175"/>
      <c r="AB53" s="310"/>
      <c r="AC53" s="310"/>
      <c r="AD53" s="310"/>
      <c r="AE53" s="175"/>
      <c r="AF53" s="175"/>
    </row>
    <row r="54" spans="2:33" ht="15" customHeight="1" x14ac:dyDescent="0.25">
      <c r="B54" s="71" t="s">
        <v>62</v>
      </c>
      <c r="D54" s="301"/>
      <c r="E54" s="301"/>
      <c r="G54" s="175"/>
      <c r="H54" s="175"/>
      <c r="I54" s="175"/>
      <c r="K54" s="578">
        <v>3</v>
      </c>
      <c r="L54" s="186">
        <v>0</v>
      </c>
      <c r="M54" s="206"/>
      <c r="N54" s="175"/>
      <c r="O54" s="175"/>
      <c r="P54" s="310"/>
      <c r="Q54" s="310"/>
      <c r="R54" s="310"/>
      <c r="S54" s="175"/>
      <c r="U54" s="310"/>
      <c r="V54" s="579">
        <v>359.19</v>
      </c>
      <c r="W54" s="186">
        <f t="shared" si="16"/>
        <v>0</v>
      </c>
      <c r="X54" s="206"/>
      <c r="Y54" s="206"/>
      <c r="Z54" s="206"/>
      <c r="AA54" s="175"/>
      <c r="AB54" s="310"/>
      <c r="AC54" s="310"/>
      <c r="AD54" s="310"/>
      <c r="AE54" s="175"/>
      <c r="AF54" s="175"/>
    </row>
    <row r="55" spans="2:33" ht="15" customHeight="1" x14ac:dyDescent="0.25">
      <c r="B55" s="71" t="s">
        <v>150</v>
      </c>
      <c r="D55" s="301"/>
      <c r="E55" s="301"/>
      <c r="G55" s="175"/>
      <c r="H55" s="175"/>
      <c r="I55" s="175"/>
      <c r="K55" s="578">
        <v>3</v>
      </c>
      <c r="L55" s="186">
        <v>0</v>
      </c>
      <c r="M55" s="206"/>
      <c r="N55" s="175"/>
      <c r="O55" s="175"/>
      <c r="P55" s="310"/>
      <c r="Q55" s="310"/>
      <c r="R55" s="310"/>
      <c r="S55" s="175"/>
      <c r="U55" s="310"/>
      <c r="V55" s="579">
        <v>308.88</v>
      </c>
      <c r="W55" s="186">
        <f t="shared" si="16"/>
        <v>0</v>
      </c>
      <c r="X55" s="206"/>
      <c r="Y55" s="206"/>
      <c r="Z55" s="206"/>
      <c r="AA55" s="175"/>
      <c r="AB55" s="310"/>
      <c r="AC55" s="310"/>
      <c r="AD55" s="310"/>
      <c r="AE55" s="175"/>
      <c r="AF55" s="175"/>
    </row>
    <row r="56" spans="2:33" s="333" customFormat="1" ht="15" customHeight="1" x14ac:dyDescent="0.25">
      <c r="B56" s="71" t="s">
        <v>161</v>
      </c>
      <c r="D56" s="301"/>
      <c r="E56" s="301"/>
      <c r="G56" s="310"/>
      <c r="H56" s="310"/>
      <c r="I56" s="310"/>
      <c r="K56" s="578">
        <v>3</v>
      </c>
      <c r="L56" s="186">
        <v>0</v>
      </c>
      <c r="M56" s="206"/>
      <c r="N56" s="310"/>
      <c r="O56" s="310"/>
      <c r="P56" s="310"/>
      <c r="Q56" s="310"/>
      <c r="R56" s="310"/>
      <c r="S56" s="310"/>
      <c r="U56" s="310"/>
      <c r="V56" s="579">
        <v>347.37</v>
      </c>
      <c r="W56" s="186">
        <f t="shared" ref="W56" si="17">I56</f>
        <v>0</v>
      </c>
      <c r="X56" s="206"/>
      <c r="Y56" s="206"/>
      <c r="Z56" s="206"/>
      <c r="AA56" s="310"/>
      <c r="AB56" s="310"/>
      <c r="AC56" s="310"/>
      <c r="AD56" s="310"/>
      <c r="AE56" s="310"/>
      <c r="AF56" s="310"/>
      <c r="AG56" s="6"/>
    </row>
    <row r="57" spans="2:33" ht="15" customHeight="1" x14ac:dyDescent="0.25">
      <c r="B57" s="71" t="s">
        <v>171</v>
      </c>
      <c r="D57" s="301"/>
      <c r="E57" s="301"/>
      <c r="G57" s="175"/>
      <c r="H57" s="175"/>
      <c r="I57" s="175"/>
      <c r="K57" s="578">
        <v>3</v>
      </c>
      <c r="L57" s="186">
        <v>0</v>
      </c>
      <c r="M57" s="206"/>
      <c r="N57" s="175"/>
      <c r="O57" s="175"/>
      <c r="P57" s="310"/>
      <c r="Q57" s="310"/>
      <c r="R57" s="310"/>
      <c r="S57" s="175"/>
      <c r="U57" s="310"/>
      <c r="V57" s="579">
        <v>376.92</v>
      </c>
      <c r="W57" s="186">
        <f t="shared" si="16"/>
        <v>0</v>
      </c>
      <c r="X57" s="206"/>
      <c r="Y57" s="206"/>
      <c r="Z57" s="206"/>
      <c r="AA57" s="175"/>
      <c r="AB57" s="310"/>
      <c r="AC57" s="310"/>
      <c r="AD57" s="310"/>
      <c r="AE57" s="175"/>
      <c r="AF57" s="175"/>
    </row>
    <row r="58" spans="2:33" ht="15" customHeight="1" x14ac:dyDescent="0.25">
      <c r="B58" s="71" t="s">
        <v>185</v>
      </c>
      <c r="D58" s="301"/>
      <c r="E58" s="301"/>
      <c r="G58" s="175"/>
      <c r="H58" s="175"/>
      <c r="I58" s="175"/>
      <c r="K58" s="578">
        <v>3</v>
      </c>
      <c r="L58" s="186">
        <v>0</v>
      </c>
      <c r="M58" s="206"/>
      <c r="N58" s="175"/>
      <c r="O58" s="175"/>
      <c r="P58" s="310"/>
      <c r="Q58" s="310"/>
      <c r="R58" s="310"/>
      <c r="S58" s="175"/>
      <c r="U58" s="310"/>
      <c r="V58" s="579">
        <v>2973.69</v>
      </c>
      <c r="W58" s="186">
        <f t="shared" si="16"/>
        <v>0</v>
      </c>
      <c r="X58" s="206"/>
      <c r="Y58" s="206"/>
      <c r="Z58" s="206"/>
      <c r="AA58" s="175"/>
      <c r="AB58" s="310"/>
      <c r="AC58" s="310"/>
      <c r="AD58" s="310"/>
      <c r="AE58" s="175"/>
      <c r="AF58" s="175"/>
    </row>
    <row r="59" spans="2:33" ht="15" customHeight="1" x14ac:dyDescent="0.25">
      <c r="B59" s="127" t="s">
        <v>273</v>
      </c>
      <c r="D59" s="301"/>
      <c r="E59" s="301"/>
      <c r="G59" s="175"/>
      <c r="H59" s="175"/>
      <c r="I59" s="175"/>
      <c r="K59" s="578">
        <v>3</v>
      </c>
      <c r="L59" s="217">
        <v>0</v>
      </c>
      <c r="M59" s="206"/>
      <c r="N59" s="175"/>
      <c r="O59" s="175"/>
      <c r="P59" s="310"/>
      <c r="Q59" s="310"/>
      <c r="R59" s="310"/>
      <c r="S59" s="175"/>
      <c r="U59" s="310"/>
      <c r="V59" s="579">
        <v>308.88</v>
      </c>
      <c r="W59" s="217">
        <f t="shared" si="16"/>
        <v>0</v>
      </c>
      <c r="X59" s="206"/>
      <c r="Y59" s="206"/>
      <c r="Z59" s="206"/>
      <c r="AA59" s="175"/>
      <c r="AB59" s="310"/>
      <c r="AC59" s="310"/>
      <c r="AD59" s="310"/>
      <c r="AE59" s="175"/>
      <c r="AF59" s="175"/>
    </row>
    <row r="60" spans="2:33" s="169" customFormat="1" ht="15.75" hidden="1" customHeight="1" x14ac:dyDescent="0.25">
      <c r="B60" s="263" t="s">
        <v>2</v>
      </c>
      <c r="C60" s="333"/>
      <c r="D60" s="180">
        <f>SUM(D51:D59)</f>
        <v>0</v>
      </c>
      <c r="E60" s="182">
        <f>SUM(E51:E59)</f>
        <v>0</v>
      </c>
      <c r="F60" s="333"/>
      <c r="G60" s="180">
        <f>SUM(G51:G59)</f>
        <v>0</v>
      </c>
      <c r="H60" s="181">
        <f>SUM(H51:H59)</f>
        <v>0</v>
      </c>
      <c r="I60" s="182">
        <f>SUM(I51:I59)</f>
        <v>0</v>
      </c>
      <c r="K60" s="180">
        <f t="shared" ref="K60:S60" si="18">SUM(K51:K59)</f>
        <v>27</v>
      </c>
      <c r="L60" s="181">
        <f t="shared" si="18"/>
        <v>0</v>
      </c>
      <c r="M60" s="181">
        <f t="shared" si="18"/>
        <v>0</v>
      </c>
      <c r="N60" s="181">
        <f t="shared" si="18"/>
        <v>0</v>
      </c>
      <c r="O60" s="181">
        <f t="shared" si="18"/>
        <v>0</v>
      </c>
      <c r="P60" s="181">
        <f t="shared" si="18"/>
        <v>0</v>
      </c>
      <c r="Q60" s="181">
        <f t="shared" si="18"/>
        <v>0</v>
      </c>
      <c r="R60" s="181">
        <f t="shared" si="18"/>
        <v>0</v>
      </c>
      <c r="S60" s="182">
        <f t="shared" si="18"/>
        <v>0</v>
      </c>
      <c r="U60" s="214">
        <f t="shared" ref="U60:AF60" si="19">SUM(U51:U59)</f>
        <v>0</v>
      </c>
      <c r="V60" s="180">
        <f t="shared" si="19"/>
        <v>12008.25</v>
      </c>
      <c r="W60" s="181">
        <f t="shared" si="19"/>
        <v>0</v>
      </c>
      <c r="X60" s="181">
        <f t="shared" ref="X60:Z60" si="20">SUM(X51:X59)</f>
        <v>0</v>
      </c>
      <c r="Y60" s="181">
        <f t="shared" si="20"/>
        <v>0</v>
      </c>
      <c r="Z60" s="181">
        <f t="shared" si="20"/>
        <v>0</v>
      </c>
      <c r="AA60" s="181">
        <f t="shared" si="19"/>
        <v>0</v>
      </c>
      <c r="AB60" s="181">
        <f t="shared" ref="AB60:AD60" si="21">SUM(AB51:AB59)</f>
        <v>0</v>
      </c>
      <c r="AC60" s="181">
        <f t="shared" si="21"/>
        <v>0</v>
      </c>
      <c r="AD60" s="181">
        <f t="shared" si="21"/>
        <v>0</v>
      </c>
      <c r="AE60" s="181">
        <f t="shared" si="19"/>
        <v>0</v>
      </c>
      <c r="AF60" s="182">
        <f t="shared" si="19"/>
        <v>0</v>
      </c>
    </row>
    <row r="61" spans="2:33" ht="15" customHeight="1" x14ac:dyDescent="0.25">
      <c r="I61" s="126"/>
      <c r="K61" s="126"/>
      <c r="L61" s="126"/>
      <c r="M61" s="126"/>
      <c r="N61" s="126"/>
      <c r="O61" s="126"/>
      <c r="P61" s="126"/>
      <c r="Q61" s="126"/>
      <c r="R61" s="126"/>
      <c r="S61" s="126"/>
      <c r="U61" s="126"/>
      <c r="V61" s="126"/>
      <c r="W61" s="126"/>
      <c r="X61" s="126"/>
      <c r="Y61" s="126"/>
      <c r="Z61" s="126"/>
      <c r="AA61" s="126"/>
      <c r="AB61" s="126"/>
      <c r="AC61" s="126"/>
      <c r="AD61" s="126"/>
      <c r="AE61" s="126"/>
      <c r="AF61" s="126"/>
    </row>
    <row r="62" spans="2:33" ht="15" customHeight="1" x14ac:dyDescent="0.25">
      <c r="B62" s="70" t="s">
        <v>31</v>
      </c>
      <c r="D62" s="301"/>
      <c r="E62" s="301"/>
      <c r="G62" s="175"/>
      <c r="H62" s="175"/>
      <c r="I62" s="175"/>
      <c r="K62" s="578">
        <v>3</v>
      </c>
      <c r="L62" s="218">
        <v>0</v>
      </c>
      <c r="M62" s="206"/>
      <c r="N62" s="175"/>
      <c r="O62" s="175"/>
      <c r="P62" s="310"/>
      <c r="Q62" s="310"/>
      <c r="R62" s="310"/>
      <c r="S62" s="175"/>
      <c r="U62" s="310"/>
      <c r="V62" s="579">
        <v>228.99</v>
      </c>
      <c r="W62" s="218">
        <f t="shared" ref="W62:W74" si="22">I62</f>
        <v>0</v>
      </c>
      <c r="X62" s="206"/>
      <c r="Y62" s="206"/>
      <c r="Z62" s="206"/>
      <c r="AA62" s="175"/>
      <c r="AB62" s="310"/>
      <c r="AC62" s="310"/>
      <c r="AD62" s="310"/>
      <c r="AE62" s="175"/>
      <c r="AF62" s="175"/>
    </row>
    <row r="63" spans="2:33" ht="15" customHeight="1" x14ac:dyDescent="0.25">
      <c r="B63" s="71" t="s">
        <v>445</v>
      </c>
      <c r="D63" s="301"/>
      <c r="E63" s="301"/>
      <c r="G63" s="175"/>
      <c r="H63" s="175"/>
      <c r="I63" s="175"/>
      <c r="K63" s="578">
        <v>3</v>
      </c>
      <c r="L63" s="186">
        <v>0</v>
      </c>
      <c r="M63" s="206"/>
      <c r="N63" s="175"/>
      <c r="O63" s="175"/>
      <c r="P63" s="310"/>
      <c r="Q63" s="310"/>
      <c r="R63" s="310"/>
      <c r="S63" s="175"/>
      <c r="U63" s="310"/>
      <c r="V63" s="579">
        <v>153.6</v>
      </c>
      <c r="W63" s="186">
        <f t="shared" si="22"/>
        <v>0</v>
      </c>
      <c r="X63" s="206"/>
      <c r="Y63" s="206"/>
      <c r="Z63" s="206"/>
      <c r="AA63" s="175"/>
      <c r="AB63" s="310"/>
      <c r="AC63" s="310"/>
      <c r="AD63" s="310"/>
      <c r="AE63" s="175"/>
      <c r="AF63" s="175"/>
    </row>
    <row r="64" spans="2:33" ht="15" customHeight="1" x14ac:dyDescent="0.25">
      <c r="B64" s="71" t="s">
        <v>39</v>
      </c>
      <c r="D64" s="301"/>
      <c r="E64" s="301"/>
      <c r="G64" s="175"/>
      <c r="H64" s="175"/>
      <c r="I64" s="175"/>
      <c r="K64" s="578">
        <v>3</v>
      </c>
      <c r="L64" s="186">
        <v>0</v>
      </c>
      <c r="M64" s="206"/>
      <c r="N64" s="175"/>
      <c r="O64" s="175"/>
      <c r="P64" s="310"/>
      <c r="Q64" s="310"/>
      <c r="R64" s="310"/>
      <c r="S64" s="175"/>
      <c r="U64" s="310"/>
      <c r="V64" s="579">
        <v>962.1</v>
      </c>
      <c r="W64" s="186">
        <f t="shared" si="22"/>
        <v>0</v>
      </c>
      <c r="X64" s="206"/>
      <c r="Y64" s="206"/>
      <c r="Z64" s="206"/>
      <c r="AA64" s="175"/>
      <c r="AB64" s="310"/>
      <c r="AC64" s="310"/>
      <c r="AD64" s="310"/>
      <c r="AE64" s="175"/>
      <c r="AF64" s="175"/>
    </row>
    <row r="65" spans="2:33" ht="15" customHeight="1" x14ac:dyDescent="0.25">
      <c r="B65" s="71" t="s">
        <v>47</v>
      </c>
      <c r="D65" s="301"/>
      <c r="E65" s="301"/>
      <c r="G65" s="175"/>
      <c r="H65" s="175"/>
      <c r="I65" s="175"/>
      <c r="K65" s="578">
        <v>3</v>
      </c>
      <c r="L65" s="186">
        <v>0</v>
      </c>
      <c r="M65" s="206"/>
      <c r="N65" s="175"/>
      <c r="O65" s="175"/>
      <c r="P65" s="310"/>
      <c r="Q65" s="310"/>
      <c r="R65" s="310"/>
      <c r="S65" s="175"/>
      <c r="U65" s="310"/>
      <c r="V65" s="579">
        <v>649.86</v>
      </c>
      <c r="W65" s="186">
        <f t="shared" si="22"/>
        <v>0</v>
      </c>
      <c r="X65" s="206"/>
      <c r="Y65" s="206"/>
      <c r="Z65" s="206"/>
      <c r="AA65" s="175"/>
      <c r="AB65" s="310"/>
      <c r="AC65" s="310"/>
      <c r="AD65" s="310"/>
      <c r="AE65" s="175"/>
      <c r="AF65" s="175"/>
    </row>
    <row r="66" spans="2:33" ht="15" customHeight="1" x14ac:dyDescent="0.25">
      <c r="B66" s="71" t="s">
        <v>56</v>
      </c>
      <c r="D66" s="301"/>
      <c r="E66" s="301"/>
      <c r="G66" s="175"/>
      <c r="H66" s="175"/>
      <c r="I66" s="175"/>
      <c r="K66" s="578">
        <v>3</v>
      </c>
      <c r="L66" s="186">
        <v>0</v>
      </c>
      <c r="M66" s="206"/>
      <c r="N66" s="175"/>
      <c r="O66" s="175"/>
      <c r="P66" s="310"/>
      <c r="Q66" s="310"/>
      <c r="R66" s="310"/>
      <c r="S66" s="175"/>
      <c r="U66" s="310"/>
      <c r="V66" s="579">
        <v>473.7</v>
      </c>
      <c r="W66" s="186">
        <f t="shared" si="22"/>
        <v>0</v>
      </c>
      <c r="X66" s="206"/>
      <c r="Y66" s="206"/>
      <c r="Z66" s="206"/>
      <c r="AA66" s="175"/>
      <c r="AB66" s="310"/>
      <c r="AC66" s="310"/>
      <c r="AD66" s="310"/>
      <c r="AE66" s="175"/>
      <c r="AF66" s="175"/>
    </row>
    <row r="67" spans="2:33" ht="15" customHeight="1" x14ac:dyDescent="0.25">
      <c r="B67" s="71" t="s">
        <v>89</v>
      </c>
      <c r="D67" s="301"/>
      <c r="E67" s="301"/>
      <c r="G67" s="175"/>
      <c r="H67" s="175"/>
      <c r="I67" s="175"/>
      <c r="K67" s="578">
        <v>3</v>
      </c>
      <c r="L67" s="186">
        <v>0</v>
      </c>
      <c r="M67" s="206"/>
      <c r="N67" s="175"/>
      <c r="O67" s="175"/>
      <c r="P67" s="310"/>
      <c r="Q67" s="310"/>
      <c r="R67" s="310"/>
      <c r="S67" s="175"/>
      <c r="U67" s="310"/>
      <c r="V67" s="579">
        <v>350.19</v>
      </c>
      <c r="W67" s="186">
        <f t="shared" si="22"/>
        <v>0</v>
      </c>
      <c r="X67" s="206"/>
      <c r="Y67" s="206"/>
      <c r="Z67" s="206"/>
      <c r="AA67" s="175"/>
      <c r="AB67" s="310"/>
      <c r="AC67" s="310"/>
      <c r="AD67" s="310"/>
      <c r="AE67" s="175"/>
      <c r="AF67" s="175"/>
    </row>
    <row r="68" spans="2:33" ht="15" customHeight="1" x14ac:dyDescent="0.25">
      <c r="B68" s="71" t="s">
        <v>120</v>
      </c>
      <c r="D68" s="301"/>
      <c r="E68" s="301"/>
      <c r="G68" s="175"/>
      <c r="H68" s="175"/>
      <c r="I68" s="175"/>
      <c r="K68" s="578">
        <v>3</v>
      </c>
      <c r="L68" s="186">
        <v>0</v>
      </c>
      <c r="M68" s="206"/>
      <c r="N68" s="175"/>
      <c r="O68" s="175"/>
      <c r="P68" s="310"/>
      <c r="Q68" s="310"/>
      <c r="R68" s="310"/>
      <c r="S68" s="175"/>
      <c r="U68" s="310"/>
      <c r="V68" s="579">
        <v>305.88</v>
      </c>
      <c r="W68" s="186">
        <f t="shared" si="22"/>
        <v>0</v>
      </c>
      <c r="X68" s="206"/>
      <c r="Y68" s="206"/>
      <c r="Z68" s="206"/>
      <c r="AA68" s="175"/>
      <c r="AB68" s="310"/>
      <c r="AC68" s="310"/>
      <c r="AD68" s="310"/>
      <c r="AE68" s="175"/>
      <c r="AF68" s="175"/>
    </row>
    <row r="69" spans="2:33" ht="15" customHeight="1" x14ac:dyDescent="0.25">
      <c r="B69" s="71" t="s">
        <v>127</v>
      </c>
      <c r="D69" s="301"/>
      <c r="E69" s="301"/>
      <c r="G69" s="175"/>
      <c r="H69" s="175"/>
      <c r="I69" s="175"/>
      <c r="K69" s="578">
        <v>3</v>
      </c>
      <c r="L69" s="186">
        <v>0</v>
      </c>
      <c r="M69" s="206"/>
      <c r="N69" s="175"/>
      <c r="O69" s="175"/>
      <c r="P69" s="310"/>
      <c r="Q69" s="310"/>
      <c r="R69" s="310"/>
      <c r="S69" s="175"/>
      <c r="U69" s="310"/>
      <c r="V69" s="579">
        <v>199.26</v>
      </c>
      <c r="W69" s="186">
        <f t="shared" si="22"/>
        <v>0</v>
      </c>
      <c r="X69" s="206"/>
      <c r="Y69" s="206"/>
      <c r="Z69" s="206"/>
      <c r="AA69" s="175"/>
      <c r="AB69" s="310"/>
      <c r="AC69" s="310"/>
      <c r="AD69" s="310"/>
      <c r="AE69" s="175"/>
      <c r="AF69" s="175"/>
    </row>
    <row r="70" spans="2:33" ht="15" customHeight="1" x14ac:dyDescent="0.25">
      <c r="B70" s="71" t="s">
        <v>69</v>
      </c>
      <c r="D70" s="301"/>
      <c r="E70" s="301"/>
      <c r="G70" s="175"/>
      <c r="H70" s="175"/>
      <c r="I70" s="175"/>
      <c r="K70" s="578">
        <v>3</v>
      </c>
      <c r="L70" s="186">
        <v>0</v>
      </c>
      <c r="M70" s="206"/>
      <c r="N70" s="175"/>
      <c r="O70" s="175"/>
      <c r="P70" s="310"/>
      <c r="Q70" s="310"/>
      <c r="R70" s="310"/>
      <c r="S70" s="175"/>
      <c r="U70" s="310"/>
      <c r="V70" s="579">
        <v>199.26</v>
      </c>
      <c r="W70" s="186">
        <f t="shared" si="22"/>
        <v>0</v>
      </c>
      <c r="X70" s="206"/>
      <c r="Y70" s="206"/>
      <c r="Z70" s="206"/>
      <c r="AA70" s="175"/>
      <c r="AB70" s="310"/>
      <c r="AC70" s="310"/>
      <c r="AD70" s="310"/>
      <c r="AE70" s="175"/>
      <c r="AF70" s="175"/>
    </row>
    <row r="71" spans="2:33" ht="15" customHeight="1" x14ac:dyDescent="0.25">
      <c r="B71" s="71" t="s">
        <v>143</v>
      </c>
      <c r="D71" s="301"/>
      <c r="E71" s="301"/>
      <c r="G71" s="175"/>
      <c r="H71" s="175"/>
      <c r="I71" s="175"/>
      <c r="K71" s="578">
        <v>3</v>
      </c>
      <c r="L71" s="186">
        <v>0</v>
      </c>
      <c r="M71" s="206"/>
      <c r="N71" s="175"/>
      <c r="O71" s="175"/>
      <c r="P71" s="310"/>
      <c r="Q71" s="310"/>
      <c r="R71" s="310"/>
      <c r="S71" s="175"/>
      <c r="U71" s="310"/>
      <c r="V71" s="579">
        <v>228.99</v>
      </c>
      <c r="W71" s="186">
        <f t="shared" si="22"/>
        <v>0</v>
      </c>
      <c r="X71" s="206"/>
      <c r="Y71" s="206"/>
      <c r="Z71" s="206"/>
      <c r="AA71" s="175"/>
      <c r="AB71" s="310"/>
      <c r="AC71" s="310"/>
      <c r="AD71" s="310"/>
      <c r="AE71" s="175"/>
      <c r="AF71" s="175"/>
    </row>
    <row r="72" spans="2:33" ht="15" customHeight="1" x14ac:dyDescent="0.25">
      <c r="B72" s="71" t="s">
        <v>155</v>
      </c>
      <c r="D72" s="301"/>
      <c r="E72" s="301"/>
      <c r="G72" s="175"/>
      <c r="H72" s="175"/>
      <c r="I72" s="175"/>
      <c r="K72" s="578">
        <v>3</v>
      </c>
      <c r="L72" s="186">
        <v>0</v>
      </c>
      <c r="M72" s="206"/>
      <c r="N72" s="175"/>
      <c r="O72" s="175"/>
      <c r="P72" s="310"/>
      <c r="Q72" s="310"/>
      <c r="R72" s="310"/>
      <c r="S72" s="175"/>
      <c r="U72" s="310"/>
      <c r="V72" s="579">
        <v>359.01</v>
      </c>
      <c r="W72" s="186">
        <f t="shared" si="22"/>
        <v>0</v>
      </c>
      <c r="X72" s="206"/>
      <c r="Y72" s="206"/>
      <c r="Z72" s="206"/>
      <c r="AA72" s="175"/>
      <c r="AB72" s="310"/>
      <c r="AC72" s="310"/>
      <c r="AD72" s="310"/>
      <c r="AE72" s="175"/>
      <c r="AF72" s="175"/>
    </row>
    <row r="73" spans="2:33" s="333" customFormat="1" ht="15" customHeight="1" x14ac:dyDescent="0.25">
      <c r="B73" s="71" t="s">
        <v>173</v>
      </c>
      <c r="D73" s="301"/>
      <c r="E73" s="301"/>
      <c r="G73" s="310"/>
      <c r="H73" s="310"/>
      <c r="I73" s="310"/>
      <c r="K73" s="578">
        <v>3</v>
      </c>
      <c r="L73" s="186">
        <v>0</v>
      </c>
      <c r="M73" s="206"/>
      <c r="N73" s="310"/>
      <c r="O73" s="310"/>
      <c r="P73" s="310"/>
      <c r="Q73" s="310"/>
      <c r="R73" s="310"/>
      <c r="S73" s="310"/>
      <c r="U73" s="310"/>
      <c r="V73" s="579">
        <v>795.66</v>
      </c>
      <c r="W73" s="186">
        <f t="shared" si="22"/>
        <v>0</v>
      </c>
      <c r="X73" s="206"/>
      <c r="Y73" s="206"/>
      <c r="Z73" s="206"/>
      <c r="AA73" s="310"/>
      <c r="AB73" s="310"/>
      <c r="AC73" s="310"/>
      <c r="AD73" s="310"/>
      <c r="AE73" s="310"/>
      <c r="AF73" s="310"/>
      <c r="AG73" s="6"/>
    </row>
    <row r="74" spans="2:33" ht="15" customHeight="1" x14ac:dyDescent="0.25">
      <c r="B74" s="127" t="s">
        <v>273</v>
      </c>
      <c r="D74" s="301"/>
      <c r="E74" s="301"/>
      <c r="G74" s="175"/>
      <c r="H74" s="175"/>
      <c r="I74" s="175"/>
      <c r="K74" s="578">
        <v>3</v>
      </c>
      <c r="L74" s="217">
        <v>0</v>
      </c>
      <c r="M74" s="206"/>
      <c r="N74" s="175"/>
      <c r="O74" s="175"/>
      <c r="P74" s="310"/>
      <c r="Q74" s="310"/>
      <c r="R74" s="310"/>
      <c r="S74" s="175"/>
      <c r="U74" s="310"/>
      <c r="V74" s="579">
        <v>350.19</v>
      </c>
      <c r="W74" s="217">
        <f t="shared" si="22"/>
        <v>0</v>
      </c>
      <c r="X74" s="206"/>
      <c r="Y74" s="206"/>
      <c r="Z74" s="206"/>
      <c r="AA74" s="175"/>
      <c r="AB74" s="310"/>
      <c r="AC74" s="310"/>
      <c r="AD74" s="310"/>
      <c r="AE74" s="175"/>
      <c r="AF74" s="175"/>
    </row>
    <row r="75" spans="2:33" s="169" customFormat="1" ht="15.75" hidden="1" customHeight="1" x14ac:dyDescent="0.25">
      <c r="B75" s="263" t="s">
        <v>3</v>
      </c>
      <c r="C75" s="333"/>
      <c r="D75" s="180">
        <f>SUM(D62:D74)</f>
        <v>0</v>
      </c>
      <c r="E75" s="182">
        <f>SUM(E62:E74)</f>
        <v>0</v>
      </c>
      <c r="F75" s="333"/>
      <c r="G75" s="180">
        <f>SUM(G62:G74)</f>
        <v>0</v>
      </c>
      <c r="H75" s="181">
        <f>SUM(H62:H74)</f>
        <v>0</v>
      </c>
      <c r="I75" s="182">
        <f>SUM(I62:I74)</f>
        <v>0</v>
      </c>
      <c r="K75" s="180">
        <f t="shared" ref="K75:S75" si="23">SUM(K62:K74)</f>
        <v>39</v>
      </c>
      <c r="L75" s="181">
        <f t="shared" si="23"/>
        <v>0</v>
      </c>
      <c r="M75" s="181">
        <f t="shared" si="23"/>
        <v>0</v>
      </c>
      <c r="N75" s="181">
        <f t="shared" si="23"/>
        <v>0</v>
      </c>
      <c r="O75" s="181">
        <f t="shared" si="23"/>
        <v>0</v>
      </c>
      <c r="P75" s="181">
        <f t="shared" si="23"/>
        <v>0</v>
      </c>
      <c r="Q75" s="181">
        <f t="shared" si="23"/>
        <v>0</v>
      </c>
      <c r="R75" s="181">
        <f t="shared" si="23"/>
        <v>0</v>
      </c>
      <c r="S75" s="182">
        <f t="shared" si="23"/>
        <v>0</v>
      </c>
      <c r="U75" s="214">
        <f t="shared" ref="U75:AF75" si="24">SUM(U62:U74)</f>
        <v>0</v>
      </c>
      <c r="V75" s="180">
        <f t="shared" si="24"/>
        <v>5256.69</v>
      </c>
      <c r="W75" s="181">
        <f t="shared" si="24"/>
        <v>0</v>
      </c>
      <c r="X75" s="181">
        <f t="shared" ref="X75:Y75" si="25">SUM(X62:X74)</f>
        <v>0</v>
      </c>
      <c r="Y75" s="181">
        <f t="shared" si="25"/>
        <v>0</v>
      </c>
      <c r="Z75" s="181">
        <f t="shared" si="24"/>
        <v>0</v>
      </c>
      <c r="AA75" s="181">
        <f t="shared" si="24"/>
        <v>0</v>
      </c>
      <c r="AB75" s="181">
        <f t="shared" ref="AB75:AD75" si="26">SUM(AB62:AB74)</f>
        <v>0</v>
      </c>
      <c r="AC75" s="181">
        <f t="shared" si="26"/>
        <v>0</v>
      </c>
      <c r="AD75" s="181">
        <f t="shared" si="26"/>
        <v>0</v>
      </c>
      <c r="AE75" s="181">
        <f t="shared" si="24"/>
        <v>0</v>
      </c>
      <c r="AF75" s="182">
        <f t="shared" si="24"/>
        <v>0</v>
      </c>
    </row>
    <row r="76" spans="2:33" ht="15" customHeight="1" x14ac:dyDescent="0.25">
      <c r="I76" s="126"/>
      <c r="K76" s="126"/>
      <c r="L76" s="126"/>
      <c r="M76" s="126"/>
      <c r="N76" s="126"/>
      <c r="O76" s="126"/>
      <c r="P76" s="126"/>
      <c r="Q76" s="126"/>
      <c r="R76" s="126"/>
      <c r="S76" s="126"/>
      <c r="U76" s="126"/>
      <c r="V76" s="126"/>
      <c r="W76" s="126"/>
      <c r="X76" s="126"/>
      <c r="Y76" s="126"/>
      <c r="Z76" s="126"/>
      <c r="AA76" s="126"/>
      <c r="AB76" s="126"/>
      <c r="AC76" s="126"/>
      <c r="AD76" s="126"/>
      <c r="AE76" s="126"/>
      <c r="AF76" s="126"/>
    </row>
    <row r="77" spans="2:33" ht="15" customHeight="1" x14ac:dyDescent="0.25">
      <c r="B77" s="70" t="s">
        <v>33</v>
      </c>
      <c r="D77" s="301"/>
      <c r="E77" s="301"/>
      <c r="G77" s="175"/>
      <c r="H77" s="175"/>
      <c r="I77" s="175"/>
      <c r="K77" s="578">
        <v>3</v>
      </c>
      <c r="L77" s="218">
        <v>0</v>
      </c>
      <c r="M77" s="206"/>
      <c r="N77" s="175"/>
      <c r="O77" s="175"/>
      <c r="P77" s="310"/>
      <c r="Q77" s="310"/>
      <c r="R77" s="310"/>
      <c r="S77" s="175"/>
      <c r="U77" s="310"/>
      <c r="V77" s="579">
        <v>773.7</v>
      </c>
      <c r="W77" s="218">
        <f t="shared" ref="W77:W88" si="27">I77</f>
        <v>0</v>
      </c>
      <c r="X77" s="206"/>
      <c r="Y77" s="206"/>
      <c r="Z77" s="206"/>
      <c r="AA77" s="175"/>
      <c r="AB77" s="310"/>
      <c r="AC77" s="310"/>
      <c r="AD77" s="310"/>
      <c r="AE77" s="175"/>
      <c r="AF77" s="175"/>
    </row>
    <row r="78" spans="2:33" ht="15" customHeight="1" x14ac:dyDescent="0.25">
      <c r="B78" s="71" t="s">
        <v>446</v>
      </c>
      <c r="D78" s="301"/>
      <c r="E78" s="301"/>
      <c r="G78" s="175"/>
      <c r="H78" s="175"/>
      <c r="I78" s="175"/>
      <c r="K78" s="578">
        <v>3</v>
      </c>
      <c r="L78" s="186">
        <v>0</v>
      </c>
      <c r="M78" s="206"/>
      <c r="N78" s="175"/>
      <c r="O78" s="175"/>
      <c r="P78" s="310"/>
      <c r="Q78" s="310"/>
      <c r="R78" s="310"/>
      <c r="S78" s="175"/>
      <c r="U78" s="310"/>
      <c r="V78" s="579">
        <v>619.827</v>
      </c>
      <c r="W78" s="186">
        <f t="shared" si="27"/>
        <v>0</v>
      </c>
      <c r="X78" s="206"/>
      <c r="Y78" s="206"/>
      <c r="Z78" s="206"/>
      <c r="AA78" s="175"/>
      <c r="AB78" s="310"/>
      <c r="AC78" s="310"/>
      <c r="AD78" s="310"/>
      <c r="AE78" s="175"/>
      <c r="AF78" s="175"/>
    </row>
    <row r="79" spans="2:33" ht="15" customHeight="1" x14ac:dyDescent="0.25">
      <c r="B79" s="71" t="s">
        <v>41</v>
      </c>
      <c r="D79" s="301"/>
      <c r="E79" s="301"/>
      <c r="G79" s="175"/>
      <c r="H79" s="175"/>
      <c r="I79" s="175"/>
      <c r="K79" s="578">
        <v>3</v>
      </c>
      <c r="L79" s="186">
        <v>0</v>
      </c>
      <c r="M79" s="206"/>
      <c r="N79" s="175"/>
      <c r="O79" s="175"/>
      <c r="P79" s="310"/>
      <c r="Q79" s="310"/>
      <c r="R79" s="310"/>
      <c r="S79" s="175"/>
      <c r="U79" s="310"/>
      <c r="V79" s="579">
        <v>1955.07</v>
      </c>
      <c r="W79" s="186">
        <f t="shared" si="27"/>
        <v>0</v>
      </c>
      <c r="X79" s="206"/>
      <c r="Y79" s="206"/>
      <c r="Z79" s="206"/>
      <c r="AA79" s="175"/>
      <c r="AB79" s="310"/>
      <c r="AC79" s="310"/>
      <c r="AD79" s="310"/>
      <c r="AE79" s="175"/>
      <c r="AF79" s="175"/>
    </row>
    <row r="80" spans="2:33" ht="15" customHeight="1" x14ac:dyDescent="0.25">
      <c r="B80" s="71" t="s">
        <v>71</v>
      </c>
      <c r="D80" s="301"/>
      <c r="E80" s="301"/>
      <c r="G80" s="175"/>
      <c r="H80" s="175"/>
      <c r="I80" s="175"/>
      <c r="K80" s="578">
        <v>3</v>
      </c>
      <c r="L80" s="186">
        <v>0</v>
      </c>
      <c r="M80" s="206"/>
      <c r="N80" s="175"/>
      <c r="O80" s="175"/>
      <c r="P80" s="310"/>
      <c r="Q80" s="310"/>
      <c r="R80" s="310"/>
      <c r="S80" s="175"/>
      <c r="U80" s="310"/>
      <c r="V80" s="579">
        <v>323.61</v>
      </c>
      <c r="W80" s="186">
        <f t="shared" si="27"/>
        <v>0</v>
      </c>
      <c r="X80" s="206"/>
      <c r="Y80" s="206"/>
      <c r="Z80" s="206"/>
      <c r="AA80" s="175"/>
      <c r="AB80" s="310"/>
      <c r="AC80" s="310"/>
      <c r="AD80" s="310"/>
      <c r="AE80" s="175"/>
      <c r="AF80" s="175"/>
    </row>
    <row r="81" spans="2:33" ht="15" customHeight="1" x14ac:dyDescent="0.25">
      <c r="B81" s="71" t="s">
        <v>79</v>
      </c>
      <c r="D81" s="301"/>
      <c r="E81" s="301"/>
      <c r="G81" s="175"/>
      <c r="H81" s="175"/>
      <c r="I81" s="175"/>
      <c r="K81" s="578">
        <v>3</v>
      </c>
      <c r="L81" s="186">
        <v>0</v>
      </c>
      <c r="M81" s="206"/>
      <c r="N81" s="175"/>
      <c r="O81" s="175"/>
      <c r="P81" s="310"/>
      <c r="Q81" s="310"/>
      <c r="R81" s="310"/>
      <c r="S81" s="175"/>
      <c r="U81" s="310"/>
      <c r="V81" s="579">
        <v>1147.95</v>
      </c>
      <c r="W81" s="186">
        <f t="shared" si="27"/>
        <v>0</v>
      </c>
      <c r="X81" s="206"/>
      <c r="Y81" s="206"/>
      <c r="Z81" s="206"/>
      <c r="AA81" s="175"/>
      <c r="AB81" s="310"/>
      <c r="AC81" s="310"/>
      <c r="AD81" s="310"/>
      <c r="AE81" s="175"/>
      <c r="AF81" s="175"/>
    </row>
    <row r="82" spans="2:33" ht="15" customHeight="1" x14ac:dyDescent="0.25">
      <c r="B82" s="71" t="s">
        <v>84</v>
      </c>
      <c r="D82" s="301"/>
      <c r="E82" s="301"/>
      <c r="G82" s="175"/>
      <c r="H82" s="175"/>
      <c r="I82" s="175"/>
      <c r="K82" s="578">
        <v>3</v>
      </c>
      <c r="L82" s="186">
        <v>0</v>
      </c>
      <c r="M82" s="206"/>
      <c r="N82" s="175"/>
      <c r="O82" s="175"/>
      <c r="P82" s="310"/>
      <c r="Q82" s="310"/>
      <c r="R82" s="310"/>
      <c r="S82" s="175"/>
      <c r="U82" s="310"/>
      <c r="V82" s="579">
        <v>193.8</v>
      </c>
      <c r="W82" s="186">
        <f t="shared" si="27"/>
        <v>0</v>
      </c>
      <c r="X82" s="206"/>
      <c r="Y82" s="206"/>
      <c r="Z82" s="206"/>
      <c r="AA82" s="175"/>
      <c r="AB82" s="310"/>
      <c r="AC82" s="310"/>
      <c r="AD82" s="310"/>
      <c r="AE82" s="175"/>
      <c r="AF82" s="175"/>
    </row>
    <row r="83" spans="2:33" ht="15" customHeight="1" x14ac:dyDescent="0.25">
      <c r="B83" s="71" t="s">
        <v>91</v>
      </c>
      <c r="D83" s="301"/>
      <c r="E83" s="301"/>
      <c r="G83" s="175"/>
      <c r="H83" s="175"/>
      <c r="I83" s="175"/>
      <c r="K83" s="578">
        <v>3</v>
      </c>
      <c r="L83" s="186">
        <v>0</v>
      </c>
      <c r="M83" s="206"/>
      <c r="N83" s="175"/>
      <c r="O83" s="175"/>
      <c r="P83" s="310"/>
      <c r="Q83" s="310"/>
      <c r="R83" s="310"/>
      <c r="S83" s="175"/>
      <c r="U83" s="310"/>
      <c r="V83" s="579">
        <v>1147.95</v>
      </c>
      <c r="W83" s="186">
        <f t="shared" si="27"/>
        <v>0</v>
      </c>
      <c r="X83" s="206"/>
      <c r="Y83" s="206"/>
      <c r="Z83" s="206"/>
      <c r="AA83" s="175"/>
      <c r="AB83" s="310"/>
      <c r="AC83" s="310"/>
      <c r="AD83" s="310"/>
      <c r="AE83" s="175"/>
      <c r="AF83" s="175"/>
    </row>
    <row r="84" spans="2:33" ht="15" customHeight="1" x14ac:dyDescent="0.25">
      <c r="B84" s="71" t="s">
        <v>122</v>
      </c>
      <c r="D84" s="301"/>
      <c r="E84" s="301"/>
      <c r="G84" s="175"/>
      <c r="H84" s="175"/>
      <c r="I84" s="175"/>
      <c r="K84" s="578">
        <v>3</v>
      </c>
      <c r="L84" s="186">
        <v>0</v>
      </c>
      <c r="M84" s="206"/>
      <c r="N84" s="175"/>
      <c r="O84" s="175"/>
      <c r="P84" s="310"/>
      <c r="Q84" s="310"/>
      <c r="R84" s="310"/>
      <c r="S84" s="175"/>
      <c r="U84" s="310"/>
      <c r="V84" s="579">
        <v>186.99</v>
      </c>
      <c r="W84" s="186">
        <f t="shared" si="27"/>
        <v>0</v>
      </c>
      <c r="X84" s="206"/>
      <c r="Y84" s="206"/>
      <c r="Z84" s="206"/>
      <c r="AA84" s="175"/>
      <c r="AB84" s="310"/>
      <c r="AC84" s="310"/>
      <c r="AD84" s="310"/>
      <c r="AE84" s="175"/>
      <c r="AF84" s="175"/>
    </row>
    <row r="85" spans="2:33" ht="15" customHeight="1" x14ac:dyDescent="0.25">
      <c r="B85" s="71" t="s">
        <v>129</v>
      </c>
      <c r="D85" s="301"/>
      <c r="E85" s="301"/>
      <c r="G85" s="175"/>
      <c r="H85" s="175"/>
      <c r="I85" s="175"/>
      <c r="K85" s="578">
        <v>3</v>
      </c>
      <c r="L85" s="186">
        <v>0</v>
      </c>
      <c r="M85" s="206"/>
      <c r="N85" s="175"/>
      <c r="O85" s="175"/>
      <c r="P85" s="310"/>
      <c r="Q85" s="310"/>
      <c r="R85" s="310"/>
      <c r="S85" s="175"/>
      <c r="U85" s="310"/>
      <c r="V85" s="579">
        <v>193.8</v>
      </c>
      <c r="W85" s="186">
        <f t="shared" si="27"/>
        <v>0</v>
      </c>
      <c r="X85" s="206"/>
      <c r="Y85" s="206"/>
      <c r="Z85" s="206"/>
      <c r="AA85" s="175"/>
      <c r="AB85" s="310"/>
      <c r="AC85" s="310"/>
      <c r="AD85" s="310"/>
      <c r="AE85" s="175"/>
      <c r="AF85" s="175"/>
    </row>
    <row r="86" spans="2:33" ht="15" customHeight="1" x14ac:dyDescent="0.25">
      <c r="B86" s="72" t="s">
        <v>157</v>
      </c>
      <c r="D86" s="301"/>
      <c r="E86" s="301"/>
      <c r="G86" s="175"/>
      <c r="H86" s="175"/>
      <c r="I86" s="175"/>
      <c r="K86" s="578">
        <v>3</v>
      </c>
      <c r="L86" s="186">
        <v>0</v>
      </c>
      <c r="M86" s="206"/>
      <c r="N86" s="175"/>
      <c r="O86" s="175"/>
      <c r="P86" s="310"/>
      <c r="Q86" s="310"/>
      <c r="R86" s="310"/>
      <c r="S86" s="175"/>
      <c r="U86" s="310"/>
      <c r="V86" s="579">
        <v>518.30999999999995</v>
      </c>
      <c r="W86" s="186">
        <f t="shared" si="27"/>
        <v>0</v>
      </c>
      <c r="X86" s="206"/>
      <c r="Y86" s="206"/>
      <c r="Z86" s="206"/>
      <c r="AA86" s="175"/>
      <c r="AB86" s="310"/>
      <c r="AC86" s="310"/>
      <c r="AD86" s="310"/>
      <c r="AE86" s="175"/>
      <c r="AF86" s="175"/>
    </row>
    <row r="87" spans="2:33" ht="15" customHeight="1" x14ac:dyDescent="0.25">
      <c r="B87" s="71" t="s">
        <v>163</v>
      </c>
      <c r="D87" s="301"/>
      <c r="E87" s="301"/>
      <c r="G87" s="175"/>
      <c r="H87" s="175"/>
      <c r="I87" s="175"/>
      <c r="K87" s="578">
        <v>3</v>
      </c>
      <c r="L87" s="186">
        <v>0</v>
      </c>
      <c r="M87" s="206"/>
      <c r="N87" s="175"/>
      <c r="O87" s="175"/>
      <c r="P87" s="310"/>
      <c r="Q87" s="310"/>
      <c r="R87" s="310"/>
      <c r="S87" s="175"/>
      <c r="U87" s="310"/>
      <c r="V87" s="579">
        <v>619.827</v>
      </c>
      <c r="W87" s="186">
        <f t="shared" si="27"/>
        <v>0</v>
      </c>
      <c r="X87" s="206"/>
      <c r="Y87" s="206"/>
      <c r="Z87" s="206"/>
      <c r="AA87" s="175"/>
      <c r="AB87" s="310"/>
      <c r="AC87" s="310"/>
      <c r="AD87" s="310"/>
      <c r="AE87" s="175"/>
      <c r="AF87" s="175"/>
    </row>
    <row r="88" spans="2:33" ht="15" customHeight="1" x14ac:dyDescent="0.25">
      <c r="B88" s="127" t="s">
        <v>273</v>
      </c>
      <c r="D88" s="301"/>
      <c r="E88" s="301"/>
      <c r="G88" s="175"/>
      <c r="H88" s="175"/>
      <c r="I88" s="175"/>
      <c r="K88" s="578">
        <v>3</v>
      </c>
      <c r="L88" s="217">
        <v>0</v>
      </c>
      <c r="M88" s="206"/>
      <c r="N88" s="175"/>
      <c r="O88" s="175"/>
      <c r="P88" s="310"/>
      <c r="Q88" s="310"/>
      <c r="R88" s="310"/>
      <c r="S88" s="175"/>
      <c r="U88" s="310"/>
      <c r="V88" s="579">
        <v>1147.95</v>
      </c>
      <c r="W88" s="217">
        <f t="shared" si="27"/>
        <v>0</v>
      </c>
      <c r="X88" s="206"/>
      <c r="Y88" s="206"/>
      <c r="Z88" s="206"/>
      <c r="AA88" s="175"/>
      <c r="AB88" s="310"/>
      <c r="AC88" s="310"/>
      <c r="AD88" s="310"/>
      <c r="AE88" s="175"/>
      <c r="AF88" s="175"/>
    </row>
    <row r="89" spans="2:33" s="169" customFormat="1" ht="15.75" hidden="1" customHeight="1" x14ac:dyDescent="0.25">
      <c r="B89" s="263" t="s">
        <v>447</v>
      </c>
      <c r="C89" s="333"/>
      <c r="D89" s="180">
        <f>SUM(D77:D88)</f>
        <v>0</v>
      </c>
      <c r="E89" s="182">
        <f>SUM(E77:E88)</f>
        <v>0</v>
      </c>
      <c r="F89" s="333"/>
      <c r="G89" s="180">
        <f>SUM(G77:G88)</f>
        <v>0</v>
      </c>
      <c r="H89" s="181">
        <f>SUM(H77:H88)</f>
        <v>0</v>
      </c>
      <c r="I89" s="182">
        <f>SUM(I77:I88)</f>
        <v>0</v>
      </c>
      <c r="K89" s="180">
        <f t="shared" ref="K89:S89" si="28">SUM(K77:K88)</f>
        <v>36</v>
      </c>
      <c r="L89" s="181">
        <f t="shared" si="28"/>
        <v>0</v>
      </c>
      <c r="M89" s="181">
        <f t="shared" si="28"/>
        <v>0</v>
      </c>
      <c r="N89" s="181">
        <f t="shared" si="28"/>
        <v>0</v>
      </c>
      <c r="O89" s="181">
        <f t="shared" si="28"/>
        <v>0</v>
      </c>
      <c r="P89" s="181">
        <f t="shared" si="28"/>
        <v>0</v>
      </c>
      <c r="Q89" s="181">
        <f t="shared" si="28"/>
        <v>0</v>
      </c>
      <c r="R89" s="181">
        <f t="shared" si="28"/>
        <v>0</v>
      </c>
      <c r="S89" s="182">
        <f t="shared" si="28"/>
        <v>0</v>
      </c>
      <c r="U89" s="214">
        <f t="shared" ref="U89:AF89" si="29">SUM(U77:U88)</f>
        <v>0</v>
      </c>
      <c r="V89" s="180">
        <f t="shared" si="29"/>
        <v>8828.7839999999997</v>
      </c>
      <c r="W89" s="181">
        <f t="shared" si="29"/>
        <v>0</v>
      </c>
      <c r="X89" s="181">
        <f t="shared" ref="X89:Z89" si="30">SUM(X77:X88)</f>
        <v>0</v>
      </c>
      <c r="Y89" s="181">
        <f t="shared" si="30"/>
        <v>0</v>
      </c>
      <c r="Z89" s="181">
        <f t="shared" si="30"/>
        <v>0</v>
      </c>
      <c r="AA89" s="181">
        <f t="shared" si="29"/>
        <v>0</v>
      </c>
      <c r="AB89" s="181">
        <f t="shared" ref="AB89:AD89" si="31">SUM(AB77:AB88)</f>
        <v>0</v>
      </c>
      <c r="AC89" s="181">
        <f t="shared" si="31"/>
        <v>0</v>
      </c>
      <c r="AD89" s="181">
        <f t="shared" si="31"/>
        <v>0</v>
      </c>
      <c r="AE89" s="181">
        <f t="shared" si="29"/>
        <v>0</v>
      </c>
      <c r="AF89" s="182">
        <f t="shared" si="29"/>
        <v>0</v>
      </c>
    </row>
    <row r="90" spans="2:33" s="1" customFormat="1" ht="15.75" customHeight="1" x14ac:dyDescent="0.25">
      <c r="B90" s="128"/>
      <c r="C90" s="333"/>
      <c r="D90" s="409"/>
      <c r="E90" s="341"/>
      <c r="F90"/>
      <c r="G90" s="129"/>
      <c r="H90" s="124"/>
      <c r="I90" s="109"/>
      <c r="J90" s="109"/>
      <c r="K90" s="109"/>
      <c r="L90" s="109"/>
      <c r="M90" s="109"/>
      <c r="N90" s="109"/>
      <c r="O90" s="109"/>
      <c r="P90" s="109"/>
      <c r="Q90" s="109"/>
      <c r="R90" s="109"/>
      <c r="S90" s="109"/>
      <c r="U90" s="109"/>
      <c r="V90" s="109"/>
      <c r="W90" s="109"/>
      <c r="X90" s="109"/>
      <c r="Y90" s="109"/>
      <c r="Z90" s="109"/>
      <c r="AA90" s="109"/>
      <c r="AB90" s="109"/>
      <c r="AC90" s="109"/>
      <c r="AD90" s="109"/>
      <c r="AE90" s="109"/>
      <c r="AF90" s="109"/>
      <c r="AG90" s="160"/>
    </row>
    <row r="91" spans="2:33" ht="15" customHeight="1" x14ac:dyDescent="0.25">
      <c r="B91" s="70" t="s">
        <v>187</v>
      </c>
      <c r="D91" s="301"/>
      <c r="E91" s="301"/>
      <c r="G91" s="175"/>
      <c r="H91" s="175"/>
      <c r="I91" s="175"/>
      <c r="K91" s="578">
        <v>3</v>
      </c>
      <c r="L91" s="176">
        <v>0</v>
      </c>
      <c r="M91" s="206"/>
      <c r="N91" s="175"/>
      <c r="O91" s="175"/>
      <c r="P91" s="310"/>
      <c r="Q91" s="310"/>
      <c r="R91" s="310"/>
      <c r="S91" s="175"/>
      <c r="U91" s="310"/>
      <c r="V91" s="579">
        <v>1147.95</v>
      </c>
      <c r="W91" s="215">
        <f>I91</f>
        <v>0</v>
      </c>
      <c r="X91" s="206"/>
      <c r="Y91" s="206"/>
      <c r="Z91" s="206"/>
      <c r="AA91" s="175"/>
      <c r="AB91" s="310"/>
      <c r="AC91" s="310"/>
      <c r="AD91" s="310"/>
      <c r="AE91" s="175"/>
      <c r="AF91" s="175"/>
    </row>
    <row r="92" spans="2:33" ht="15" customHeight="1" x14ac:dyDescent="0.25">
      <c r="B92" s="71" t="s">
        <v>192</v>
      </c>
      <c r="D92" s="301"/>
      <c r="E92" s="301"/>
      <c r="G92" s="175"/>
      <c r="H92" s="175"/>
      <c r="I92" s="175"/>
      <c r="K92" s="578">
        <v>3</v>
      </c>
      <c r="L92" s="177">
        <v>0</v>
      </c>
      <c r="M92" s="206"/>
      <c r="N92" s="175"/>
      <c r="O92" s="175"/>
      <c r="P92" s="310"/>
      <c r="Q92" s="310"/>
      <c r="R92" s="310"/>
      <c r="S92" s="175"/>
      <c r="U92" s="310"/>
      <c r="V92" s="579">
        <v>500.04</v>
      </c>
      <c r="W92" s="216">
        <f>I92</f>
        <v>0</v>
      </c>
      <c r="X92" s="206"/>
      <c r="Y92" s="206"/>
      <c r="Z92" s="206"/>
      <c r="AA92" s="175"/>
      <c r="AB92" s="310"/>
      <c r="AC92" s="310"/>
      <c r="AD92" s="310"/>
      <c r="AE92" s="175"/>
      <c r="AF92" s="175"/>
    </row>
    <row r="93" spans="2:33" ht="15" customHeight="1" x14ac:dyDescent="0.25">
      <c r="B93" s="127" t="s">
        <v>273</v>
      </c>
      <c r="D93" s="301"/>
      <c r="E93" s="301"/>
      <c r="G93" s="175"/>
      <c r="H93" s="175"/>
      <c r="I93" s="175"/>
      <c r="K93" s="578">
        <v>3</v>
      </c>
      <c r="L93" s="177">
        <v>0</v>
      </c>
      <c r="M93" s="206"/>
      <c r="N93" s="175"/>
      <c r="O93" s="175"/>
      <c r="P93" s="310"/>
      <c r="Q93" s="310"/>
      <c r="R93" s="310"/>
      <c r="S93" s="175"/>
      <c r="U93" s="310"/>
      <c r="V93" s="579">
        <v>500.04</v>
      </c>
      <c r="W93" s="217">
        <f>I93</f>
        <v>0</v>
      </c>
      <c r="X93" s="206"/>
      <c r="Y93" s="206"/>
      <c r="Z93" s="206"/>
      <c r="AA93" s="175"/>
      <c r="AB93" s="310"/>
      <c r="AC93" s="310"/>
      <c r="AD93" s="310"/>
      <c r="AE93" s="175"/>
      <c r="AF93" s="175"/>
    </row>
    <row r="94" spans="2:33" s="169" customFormat="1" ht="15.75" hidden="1" customHeight="1" x14ac:dyDescent="0.25">
      <c r="B94" s="263" t="s">
        <v>4</v>
      </c>
      <c r="C94" s="333"/>
      <c r="D94" s="180">
        <f>SUM(D91:D93)</f>
        <v>0</v>
      </c>
      <c r="E94" s="182">
        <f>SUM(E91:E93)</f>
        <v>0</v>
      </c>
      <c r="F94" s="333"/>
      <c r="G94" s="180">
        <f>SUM(G91:G93)</f>
        <v>0</v>
      </c>
      <c r="H94" s="181">
        <f>SUM(H91:H93)</f>
        <v>0</v>
      </c>
      <c r="I94" s="182">
        <f>SUM(I91:I93)</f>
        <v>0</v>
      </c>
      <c r="K94" s="180">
        <f t="shared" ref="K94:S94" si="32">SUM(K91:K93)</f>
        <v>9</v>
      </c>
      <c r="L94" s="181">
        <f t="shared" si="32"/>
        <v>0</v>
      </c>
      <c r="M94" s="181">
        <f t="shared" si="32"/>
        <v>0</v>
      </c>
      <c r="N94" s="181">
        <f t="shared" si="32"/>
        <v>0</v>
      </c>
      <c r="O94" s="181">
        <f t="shared" si="32"/>
        <v>0</v>
      </c>
      <c r="P94" s="181">
        <f t="shared" si="32"/>
        <v>0</v>
      </c>
      <c r="Q94" s="181">
        <f t="shared" si="32"/>
        <v>0</v>
      </c>
      <c r="R94" s="181">
        <f t="shared" si="32"/>
        <v>0</v>
      </c>
      <c r="S94" s="182">
        <f t="shared" si="32"/>
        <v>0</v>
      </c>
      <c r="U94" s="214">
        <f t="shared" ref="U94:AF94" si="33">SUM(U91:U93)</f>
        <v>0</v>
      </c>
      <c r="V94" s="180">
        <f t="shared" si="33"/>
        <v>2148.0300000000002</v>
      </c>
      <c r="W94" s="181">
        <f t="shared" si="33"/>
        <v>0</v>
      </c>
      <c r="X94" s="181">
        <f t="shared" ref="X94:Z94" si="34">SUM(X91:X93)</f>
        <v>0</v>
      </c>
      <c r="Y94" s="181">
        <f t="shared" si="34"/>
        <v>0</v>
      </c>
      <c r="Z94" s="181">
        <f t="shared" si="34"/>
        <v>0</v>
      </c>
      <c r="AA94" s="181">
        <f t="shared" si="33"/>
        <v>0</v>
      </c>
      <c r="AB94" s="181">
        <f t="shared" ref="AB94:AD94" si="35">SUM(AB91:AB93)</f>
        <v>0</v>
      </c>
      <c r="AC94" s="181">
        <f t="shared" si="35"/>
        <v>0</v>
      </c>
      <c r="AD94" s="181">
        <f t="shared" si="35"/>
        <v>0</v>
      </c>
      <c r="AE94" s="181">
        <f t="shared" si="33"/>
        <v>0</v>
      </c>
      <c r="AF94" s="182">
        <f t="shared" si="33"/>
        <v>0</v>
      </c>
    </row>
    <row r="95" spans="2:33" s="1" customFormat="1" ht="15.75" customHeight="1" x14ac:dyDescent="0.25">
      <c r="B95" s="128"/>
      <c r="C95" s="333"/>
      <c r="D95" s="407"/>
      <c r="E95" s="407"/>
      <c r="F95"/>
      <c r="G95" s="109"/>
      <c r="H95" s="109"/>
      <c r="I95" s="109"/>
      <c r="K95" s="109"/>
      <c r="L95" s="109"/>
      <c r="M95" s="109"/>
      <c r="N95" s="109"/>
      <c r="O95" s="109"/>
      <c r="P95" s="109"/>
      <c r="Q95" s="109"/>
      <c r="R95" s="109"/>
      <c r="S95" s="109"/>
      <c r="U95" s="109"/>
      <c r="V95" s="109"/>
      <c r="W95" s="109"/>
      <c r="X95" s="109"/>
      <c r="Y95" s="109"/>
      <c r="Z95" s="109"/>
      <c r="AA95" s="109"/>
      <c r="AB95" s="109"/>
      <c r="AC95" s="109"/>
      <c r="AD95" s="109"/>
      <c r="AE95" s="109"/>
      <c r="AF95" s="109"/>
      <c r="AG95" s="160"/>
    </row>
    <row r="96" spans="2:33" s="1" customFormat="1" ht="15.75" customHeight="1" x14ac:dyDescent="0.25">
      <c r="B96" s="478" t="s">
        <v>458</v>
      </c>
      <c r="C96" s="333"/>
      <c r="D96" s="301"/>
      <c r="E96" s="301"/>
      <c r="F96"/>
      <c r="G96" s="175"/>
      <c r="H96" s="175"/>
      <c r="I96" s="175"/>
      <c r="J96"/>
      <c r="K96" s="578">
        <v>3</v>
      </c>
      <c r="L96" s="213">
        <v>0</v>
      </c>
      <c r="M96" s="206"/>
      <c r="N96" s="175"/>
      <c r="O96" s="175"/>
      <c r="P96" s="310"/>
      <c r="Q96" s="310"/>
      <c r="R96" s="310"/>
      <c r="S96" s="175"/>
      <c r="T96"/>
      <c r="U96" s="310"/>
      <c r="V96" s="579">
        <v>112.64400000000001</v>
      </c>
      <c r="W96" s="213">
        <f>I96</f>
        <v>0</v>
      </c>
      <c r="X96" s="206"/>
      <c r="Y96" s="206"/>
      <c r="Z96" s="206"/>
      <c r="AA96" s="175"/>
      <c r="AB96" s="310"/>
      <c r="AC96" s="310"/>
      <c r="AD96" s="310"/>
      <c r="AE96" s="175"/>
      <c r="AF96" s="175"/>
      <c r="AG96" s="160"/>
    </row>
  </sheetData>
  <sheetProtection formatCells="0" formatColumns="0" formatRows="0" insertColumns="0"/>
  <dataValidations count="1">
    <dataValidation type="custom" allowBlank="1" showErrorMessage="1" errorTitle="Data entry error:" error="Please enter a numeric value or leave blank!" sqref="K96 D96:E96 D77:E88 D91:E93 G91:I93 G77:I88 G96:I96 D51:E59 G51:I59 D62:E74 G8:I34 D8:E34 G62:I74 D37:E48 G37:I48 M37:S48 M62:S74 M8:S34 M51:S59 K77:K88 M96:S96 M77:S88 W29:AF34 X27:AF28 X22:AF22 X14:AF14 X12:AF12 W15:AF21 W13:AF13 W8:AF11 X91:AF93 X37:AF48 X62:AF74 X51:AF59 X77:AF88 X96:AF96 W23:AF26 K8:K34 K51:K59 U8:U34 K37:K48 K91:S93 K62:K74 U96 U91:U93 U37:U48 U62:U74 U51:U59 U77:U88 W91:W92">
      <formula1>OR(ISNUMBER(D8),ISBLANK(D8))</formula1>
    </dataValidation>
  </dataValidations>
  <pageMargins left="0.7" right="0.7" top="0.75" bottom="0.75" header="0.3" footer="0.3"/>
  <pageSetup scale="49" orientation="portrait" r:id="rId1"/>
  <headerFooter>
    <oddFooter>&amp;LPrinted: &amp;D&amp;R&amp;P</oddFooter>
  </headerFooter>
  <ignoredErrors>
    <ignoredError sqref="S35 O35" formulaRange="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M62"/>
  <sheetViews>
    <sheetView showGridLines="0" zoomScale="80" zoomScaleNormal="80" workbookViewId="0">
      <pane xSplit="2" ySplit="4" topLeftCell="C5" activePane="bottomRight" state="frozen"/>
      <selection activeCell="L137" sqref="L137"/>
      <selection pane="topRight" activeCell="L137" sqref="L137"/>
      <selection pane="bottomLeft" activeCell="L137" sqref="L137"/>
      <selection pane="bottomRight" activeCell="C5" sqref="C5"/>
    </sheetView>
  </sheetViews>
  <sheetFormatPr defaultRowHeight="15" customHeight="1" x14ac:dyDescent="0.25"/>
  <cols>
    <col min="1" max="1" width="1.5703125" customWidth="1"/>
    <col min="2" max="2" width="12.7109375" customWidth="1"/>
    <col min="3" max="7" width="11.7109375" customWidth="1"/>
    <col min="8" max="8" width="2.28515625" customWidth="1"/>
  </cols>
  <sheetData>
    <row r="1" spans="1:7" ht="15.75" customHeight="1" x14ac:dyDescent="0.25">
      <c r="A1" s="5" t="str">
        <f>TemplateName</f>
        <v>CCAR 2014 Market Shocks: Severely Adverse Scenario</v>
      </c>
      <c r="G1" s="9"/>
    </row>
    <row r="2" spans="1:7" ht="15.75" customHeight="1" x14ac:dyDescent="0.25">
      <c r="A2" s="20" t="s">
        <v>448</v>
      </c>
    </row>
    <row r="3" spans="1:7" ht="15" customHeight="1" x14ac:dyDescent="0.25">
      <c r="A3" s="111"/>
    </row>
    <row r="4" spans="1:7" s="477" customFormat="1" ht="21" customHeight="1" x14ac:dyDescent="0.35">
      <c r="A4" s="474"/>
      <c r="B4" s="475" t="s">
        <v>729</v>
      </c>
      <c r="C4" s="476"/>
      <c r="D4" s="476"/>
      <c r="E4" s="476"/>
      <c r="F4" s="476"/>
      <c r="G4" s="476"/>
    </row>
    <row r="5" spans="1:7" x14ac:dyDescent="0.25">
      <c r="B5" s="470" t="s">
        <v>689</v>
      </c>
      <c r="C5" s="471" t="s">
        <v>449</v>
      </c>
      <c r="D5" s="472" t="s">
        <v>450</v>
      </c>
      <c r="E5" s="472" t="s">
        <v>451</v>
      </c>
      <c r="F5" s="472" t="s">
        <v>452</v>
      </c>
      <c r="G5" s="473" t="s">
        <v>273</v>
      </c>
    </row>
    <row r="6" spans="1:7" ht="15" customHeight="1" x14ac:dyDescent="0.25">
      <c r="B6" s="130">
        <v>0.03</v>
      </c>
      <c r="C6" s="579">
        <v>-7</v>
      </c>
      <c r="D6" s="579">
        <v>1</v>
      </c>
      <c r="E6" s="579">
        <v>6</v>
      </c>
      <c r="F6" s="579">
        <v>4</v>
      </c>
      <c r="G6" s="579">
        <v>1</v>
      </c>
    </row>
    <row r="7" spans="1:7" ht="15" customHeight="1" x14ac:dyDescent="0.25">
      <c r="B7" s="131">
        <v>7.0000000000000007E-2</v>
      </c>
      <c r="C7" s="579">
        <v>-25</v>
      </c>
      <c r="D7" s="579">
        <v>-22</v>
      </c>
      <c r="E7" s="579">
        <v>-12</v>
      </c>
      <c r="F7" s="579">
        <v>-10</v>
      </c>
      <c r="G7" s="579">
        <v>-22</v>
      </c>
    </row>
    <row r="8" spans="1:7" ht="15" customHeight="1" x14ac:dyDescent="0.25">
      <c r="B8" s="131">
        <v>0.1</v>
      </c>
      <c r="C8" s="579">
        <v>-26</v>
      </c>
      <c r="D8" s="579">
        <v>-25</v>
      </c>
      <c r="E8" s="579">
        <v>-15</v>
      </c>
      <c r="F8" s="579">
        <v>-15</v>
      </c>
      <c r="G8" s="579">
        <v>-25</v>
      </c>
    </row>
    <row r="9" spans="1:7" ht="15" customHeight="1" x14ac:dyDescent="0.25">
      <c r="B9" s="131">
        <v>0.15</v>
      </c>
      <c r="C9" s="579">
        <v>-26</v>
      </c>
      <c r="D9" s="579">
        <v>-28</v>
      </c>
      <c r="E9" s="579">
        <v>-20</v>
      </c>
      <c r="F9" s="579">
        <v>-22</v>
      </c>
      <c r="G9" s="579">
        <v>-28</v>
      </c>
    </row>
    <row r="10" spans="1:7" s="333" customFormat="1" ht="15" customHeight="1" x14ac:dyDescent="0.25">
      <c r="B10" s="469">
        <v>0.3</v>
      </c>
      <c r="C10" s="579">
        <v>-13</v>
      </c>
      <c r="D10" s="579">
        <v>-12</v>
      </c>
      <c r="E10" s="579">
        <v>-15</v>
      </c>
      <c r="F10" s="579">
        <v>-16</v>
      </c>
      <c r="G10" s="579">
        <v>-12</v>
      </c>
    </row>
    <row r="11" spans="1:7" ht="15" hidden="1" customHeight="1" x14ac:dyDescent="0.25">
      <c r="B11" s="131">
        <v>1</v>
      </c>
      <c r="C11" s="412"/>
      <c r="D11" s="412"/>
      <c r="E11" s="412"/>
      <c r="F11" s="412"/>
      <c r="G11" s="412"/>
    </row>
    <row r="12" spans="1:7" ht="15" hidden="1" customHeight="1" x14ac:dyDescent="0.25">
      <c r="B12" s="245" t="s">
        <v>197</v>
      </c>
      <c r="C12" s="219">
        <f t="shared" ref="C12:G12" si="0">SUM(C6:C11)</f>
        <v>-97</v>
      </c>
      <c r="D12" s="219">
        <f t="shared" si="0"/>
        <v>-86</v>
      </c>
      <c r="E12" s="219">
        <f t="shared" si="0"/>
        <v>-56</v>
      </c>
      <c r="F12" s="219">
        <f t="shared" si="0"/>
        <v>-59</v>
      </c>
      <c r="G12" s="220">
        <f t="shared" si="0"/>
        <v>-86</v>
      </c>
    </row>
    <row r="13" spans="1:7" ht="15" customHeight="1" x14ac:dyDescent="0.25">
      <c r="C13" s="4"/>
      <c r="D13" s="4"/>
      <c r="E13" s="4"/>
      <c r="F13" s="4"/>
      <c r="G13" s="4"/>
    </row>
    <row r="14" spans="1:7" ht="15" customHeight="1" x14ac:dyDescent="0.25">
      <c r="C14" s="4"/>
      <c r="D14" s="4"/>
      <c r="E14" s="4"/>
      <c r="F14" s="4"/>
      <c r="G14" s="4"/>
    </row>
    <row r="15" spans="1:7" x14ac:dyDescent="0.25">
      <c r="B15" s="245" t="s">
        <v>690</v>
      </c>
      <c r="C15" s="264" t="s">
        <v>449</v>
      </c>
      <c r="D15" s="265" t="s">
        <v>450</v>
      </c>
      <c r="E15" s="265" t="s">
        <v>451</v>
      </c>
      <c r="F15" s="265" t="s">
        <v>452</v>
      </c>
      <c r="G15" s="266" t="s">
        <v>273</v>
      </c>
    </row>
    <row r="16" spans="1:7" ht="15" customHeight="1" x14ac:dyDescent="0.25">
      <c r="B16" s="130">
        <v>0.1</v>
      </c>
      <c r="C16" s="579">
        <v>-4</v>
      </c>
      <c r="D16" s="579">
        <v>7</v>
      </c>
      <c r="E16" s="579">
        <v>13</v>
      </c>
      <c r="F16" s="579">
        <v>15</v>
      </c>
      <c r="G16" s="579">
        <v>7</v>
      </c>
    </row>
    <row r="17" spans="2:7" ht="15" customHeight="1" x14ac:dyDescent="0.25">
      <c r="B17" s="131">
        <v>0.15</v>
      </c>
      <c r="C17" s="579">
        <v>-14</v>
      </c>
      <c r="D17" s="579">
        <v>-3</v>
      </c>
      <c r="E17" s="579">
        <v>3</v>
      </c>
      <c r="F17" s="579">
        <v>5</v>
      </c>
      <c r="G17" s="579">
        <v>-3</v>
      </c>
    </row>
    <row r="18" spans="2:7" ht="15" customHeight="1" x14ac:dyDescent="0.25">
      <c r="B18" s="131">
        <v>0.25</v>
      </c>
      <c r="C18" s="579">
        <v>-19</v>
      </c>
      <c r="D18" s="579">
        <v>-6</v>
      </c>
      <c r="E18" s="579">
        <v>2</v>
      </c>
      <c r="F18" s="579">
        <v>3</v>
      </c>
      <c r="G18" s="579">
        <v>-6</v>
      </c>
    </row>
    <row r="19" spans="2:7" ht="15" customHeight="1" x14ac:dyDescent="0.25">
      <c r="B19" s="469">
        <v>0.35</v>
      </c>
      <c r="C19" s="579">
        <v>-28</v>
      </c>
      <c r="D19" s="579">
        <v>-13</v>
      </c>
      <c r="E19" s="579">
        <v>-4</v>
      </c>
      <c r="F19" s="579">
        <v>-3</v>
      </c>
      <c r="G19" s="579">
        <v>-13</v>
      </c>
    </row>
    <row r="20" spans="2:7" s="333" customFormat="1" ht="15" hidden="1" customHeight="1" x14ac:dyDescent="0.25">
      <c r="B20" s="131">
        <v>1</v>
      </c>
      <c r="C20" s="412"/>
      <c r="D20" s="412"/>
      <c r="E20" s="412"/>
      <c r="F20" s="412"/>
      <c r="G20" s="412"/>
    </row>
    <row r="21" spans="2:7" ht="15" hidden="1" customHeight="1" x14ac:dyDescent="0.25">
      <c r="B21" s="245" t="s">
        <v>197</v>
      </c>
      <c r="C21" s="219">
        <f>SUM(C16:C20)</f>
        <v>-65</v>
      </c>
      <c r="D21" s="219">
        <f>SUM(D16:D20)</f>
        <v>-15</v>
      </c>
      <c r="E21" s="219">
        <f>SUM(E16:E20)</f>
        <v>14</v>
      </c>
      <c r="F21" s="219">
        <f>SUM(F16:F20)</f>
        <v>20</v>
      </c>
      <c r="G21" s="220">
        <f>SUM(G16:G20)</f>
        <v>-15</v>
      </c>
    </row>
    <row r="23" spans="2:7" s="532" customFormat="1" ht="15" customHeight="1" x14ac:dyDescent="0.25"/>
    <row r="24" spans="2:7" s="532" customFormat="1" ht="15" customHeight="1" x14ac:dyDescent="0.25">
      <c r="B24" s="245" t="s">
        <v>752</v>
      </c>
      <c r="C24" s="264" t="s">
        <v>449</v>
      </c>
      <c r="D24" s="265" t="s">
        <v>450</v>
      </c>
      <c r="E24" s="265" t="s">
        <v>451</v>
      </c>
      <c r="F24" s="265" t="s">
        <v>452</v>
      </c>
      <c r="G24" s="266" t="s">
        <v>273</v>
      </c>
    </row>
    <row r="25" spans="2:7" s="532" customFormat="1" ht="15" customHeight="1" x14ac:dyDescent="0.25">
      <c r="B25" s="130" t="s">
        <v>455</v>
      </c>
      <c r="C25" s="579">
        <v>-7</v>
      </c>
      <c r="D25" s="579">
        <v>1</v>
      </c>
      <c r="E25" s="579">
        <v>6</v>
      </c>
      <c r="F25" s="579">
        <v>4</v>
      </c>
      <c r="G25" s="579">
        <v>1</v>
      </c>
    </row>
    <row r="26" spans="2:7" s="532" customFormat="1" ht="15" customHeight="1" x14ac:dyDescent="0.25">
      <c r="B26" s="131" t="s">
        <v>756</v>
      </c>
      <c r="C26" s="579">
        <v>-25.5</v>
      </c>
      <c r="D26" s="579">
        <v>-23.5</v>
      </c>
      <c r="E26" s="579">
        <v>-13.5</v>
      </c>
      <c r="F26" s="579">
        <v>-12.5</v>
      </c>
      <c r="G26" s="579">
        <v>-23.5</v>
      </c>
    </row>
    <row r="27" spans="2:7" s="532" customFormat="1" ht="15" hidden="1" customHeight="1" x14ac:dyDescent="0.25">
      <c r="B27" s="469" t="s">
        <v>757</v>
      </c>
      <c r="C27" s="412"/>
      <c r="D27" s="412"/>
      <c r="E27" s="412"/>
      <c r="F27" s="412"/>
      <c r="G27" s="412"/>
    </row>
    <row r="28" spans="2:7" s="532" customFormat="1" ht="15" hidden="1" customHeight="1" x14ac:dyDescent="0.25"/>
    <row r="29" spans="2:7" s="539" customFormat="1" ht="15" customHeight="1" x14ac:dyDescent="0.25">
      <c r="B29" s="607"/>
    </row>
    <row r="30" spans="2:7" s="539" customFormat="1" ht="15" customHeight="1" x14ac:dyDescent="0.25"/>
    <row r="31" spans="2:7" s="539" customFormat="1" ht="15" customHeight="1" x14ac:dyDescent="0.25">
      <c r="B31" s="245" t="s">
        <v>753</v>
      </c>
      <c r="C31" s="264" t="s">
        <v>449</v>
      </c>
      <c r="D31" s="265" t="s">
        <v>450</v>
      </c>
      <c r="E31" s="265" t="s">
        <v>451</v>
      </c>
      <c r="F31" s="265" t="s">
        <v>452</v>
      </c>
      <c r="G31" s="266" t="s">
        <v>273</v>
      </c>
    </row>
    <row r="32" spans="2:7" s="539" customFormat="1" ht="15" customHeight="1" x14ac:dyDescent="0.25">
      <c r="B32" s="130">
        <v>0.03</v>
      </c>
      <c r="C32" s="579">
        <v>-7</v>
      </c>
      <c r="D32" s="579">
        <v>-8</v>
      </c>
      <c r="E32" s="579">
        <v>-9</v>
      </c>
      <c r="F32" s="579">
        <v>-4</v>
      </c>
      <c r="G32" s="579">
        <v>-8</v>
      </c>
    </row>
    <row r="33" spans="2:7" s="539" customFormat="1" ht="15" customHeight="1" x14ac:dyDescent="0.25">
      <c r="B33" s="541">
        <v>0.06</v>
      </c>
      <c r="C33" s="579">
        <v>-12</v>
      </c>
      <c r="D33" s="579">
        <v>-11</v>
      </c>
      <c r="E33" s="579">
        <v>-8</v>
      </c>
      <c r="F33" s="579">
        <v>-1</v>
      </c>
      <c r="G33" s="579">
        <v>-11</v>
      </c>
    </row>
    <row r="34" spans="2:7" s="539" customFormat="1" ht="15" customHeight="1" x14ac:dyDescent="0.25">
      <c r="B34" s="541">
        <v>0.09</v>
      </c>
      <c r="C34" s="579">
        <v>-12</v>
      </c>
      <c r="D34" s="579">
        <v>-11</v>
      </c>
      <c r="E34" s="579">
        <v>-10</v>
      </c>
      <c r="F34" s="579">
        <v>-3</v>
      </c>
      <c r="G34" s="579">
        <v>-11</v>
      </c>
    </row>
    <row r="35" spans="2:7" s="532" customFormat="1" ht="15" customHeight="1" x14ac:dyDescent="0.25">
      <c r="B35" s="541">
        <v>0.12</v>
      </c>
      <c r="C35" s="579">
        <v>-10</v>
      </c>
      <c r="D35" s="579">
        <v>-10</v>
      </c>
      <c r="E35" s="579">
        <v>-10</v>
      </c>
      <c r="F35" s="579">
        <v>-4</v>
      </c>
      <c r="G35" s="579">
        <v>-10</v>
      </c>
    </row>
    <row r="36" spans="2:7" s="539" customFormat="1" ht="15" customHeight="1" x14ac:dyDescent="0.25">
      <c r="B36" s="469">
        <v>0.22</v>
      </c>
      <c r="C36" s="579">
        <v>1</v>
      </c>
      <c r="D36" s="579">
        <v>1</v>
      </c>
      <c r="E36" s="579">
        <v>7</v>
      </c>
      <c r="F36" s="579">
        <v>7</v>
      </c>
      <c r="G36" s="579">
        <v>1</v>
      </c>
    </row>
    <row r="37" spans="2:7" s="532" customFormat="1" ht="15" hidden="1" customHeight="1" x14ac:dyDescent="0.25">
      <c r="B37" s="541">
        <v>1</v>
      </c>
      <c r="C37" s="412"/>
      <c r="D37" s="412"/>
      <c r="E37" s="412"/>
      <c r="F37" s="412"/>
      <c r="G37" s="412"/>
    </row>
    <row r="38" spans="2:7" s="539" customFormat="1" ht="15" hidden="1" customHeight="1" x14ac:dyDescent="0.25">
      <c r="B38" s="245" t="s">
        <v>197</v>
      </c>
      <c r="C38" s="219">
        <f>SUM(C33:C37)</f>
        <v>-33</v>
      </c>
      <c r="D38" s="219">
        <f>SUM(D33:D37)</f>
        <v>-31</v>
      </c>
      <c r="E38" s="219">
        <f>SUM(E33:E37)</f>
        <v>-21</v>
      </c>
      <c r="F38" s="219">
        <f>SUM(F33:F37)</f>
        <v>-1</v>
      </c>
      <c r="G38" s="220">
        <f>SUM(G33:G37)</f>
        <v>-31</v>
      </c>
    </row>
    <row r="39" spans="2:7" ht="15" hidden="1" customHeight="1" x14ac:dyDescent="0.25">
      <c r="B39" s="539"/>
      <c r="C39" s="540"/>
      <c r="D39" s="540"/>
      <c r="E39" s="540"/>
      <c r="F39" s="540"/>
      <c r="G39" s="540"/>
    </row>
    <row r="40" spans="2:7" s="539" customFormat="1" ht="15" customHeight="1" x14ac:dyDescent="0.25">
      <c r="C40" s="540"/>
      <c r="D40" s="540"/>
      <c r="E40" s="540"/>
      <c r="F40" s="540"/>
      <c r="G40" s="540"/>
    </row>
    <row r="41" spans="2:7" x14ac:dyDescent="0.25">
      <c r="B41" s="245" t="s">
        <v>696</v>
      </c>
      <c r="C41" s="264" t="s">
        <v>449</v>
      </c>
      <c r="D41" s="265" t="s">
        <v>450</v>
      </c>
      <c r="E41" s="265" t="s">
        <v>451</v>
      </c>
      <c r="F41" s="265" t="s">
        <v>452</v>
      </c>
      <c r="G41" s="266" t="s">
        <v>273</v>
      </c>
    </row>
    <row r="42" spans="2:7" ht="15" customHeight="1" x14ac:dyDescent="0.25">
      <c r="B42" s="130">
        <v>0.1</v>
      </c>
      <c r="C42" s="579">
        <v>-4</v>
      </c>
      <c r="D42" s="579">
        <v>7</v>
      </c>
      <c r="E42" s="579">
        <v>13</v>
      </c>
      <c r="F42" s="579">
        <v>15</v>
      </c>
      <c r="G42" s="579">
        <v>7</v>
      </c>
    </row>
    <row r="43" spans="2:7" ht="15" customHeight="1" x14ac:dyDescent="0.25">
      <c r="B43" s="131">
        <v>0.15</v>
      </c>
      <c r="C43" s="579">
        <v>-14</v>
      </c>
      <c r="D43" s="579">
        <v>-3</v>
      </c>
      <c r="E43" s="579">
        <v>3</v>
      </c>
      <c r="F43" s="579">
        <v>5</v>
      </c>
      <c r="G43" s="579">
        <v>-3</v>
      </c>
    </row>
    <row r="44" spans="2:7" ht="15" customHeight="1" x14ac:dyDescent="0.25">
      <c r="B44" s="131">
        <v>0.25</v>
      </c>
      <c r="C44" s="579">
        <v>-19</v>
      </c>
      <c r="D44" s="579">
        <v>-6</v>
      </c>
      <c r="E44" s="579">
        <v>2</v>
      </c>
      <c r="F44" s="579">
        <v>3</v>
      </c>
      <c r="G44" s="579">
        <v>-6</v>
      </c>
    </row>
    <row r="45" spans="2:7" ht="15" customHeight="1" x14ac:dyDescent="0.25">
      <c r="B45" s="469">
        <v>0.35</v>
      </c>
      <c r="C45" s="579">
        <v>-28</v>
      </c>
      <c r="D45" s="579">
        <v>-13</v>
      </c>
      <c r="E45" s="579">
        <v>-4</v>
      </c>
      <c r="F45" s="579">
        <v>-3</v>
      </c>
      <c r="G45" s="579">
        <v>-13</v>
      </c>
    </row>
    <row r="46" spans="2:7" s="333" customFormat="1" ht="15" hidden="1" customHeight="1" x14ac:dyDescent="0.25">
      <c r="B46" s="131">
        <v>1</v>
      </c>
      <c r="C46" s="412"/>
      <c r="D46" s="412"/>
      <c r="E46" s="412"/>
      <c r="F46" s="412"/>
      <c r="G46" s="412"/>
    </row>
    <row r="47" spans="2:7" ht="15" hidden="1" customHeight="1" x14ac:dyDescent="0.25">
      <c r="B47" s="245" t="s">
        <v>197</v>
      </c>
      <c r="C47" s="219">
        <f t="shared" ref="C47:G47" si="1">SUM(C42:C46)</f>
        <v>-65</v>
      </c>
      <c r="D47" s="219">
        <f t="shared" si="1"/>
        <v>-15</v>
      </c>
      <c r="E47" s="219">
        <f t="shared" si="1"/>
        <v>14</v>
      </c>
      <c r="F47" s="219">
        <f t="shared" si="1"/>
        <v>20</v>
      </c>
      <c r="G47" s="220">
        <f t="shared" si="1"/>
        <v>-15</v>
      </c>
    </row>
    <row r="48" spans="2:7" ht="15" hidden="1" customHeight="1" x14ac:dyDescent="0.25">
      <c r="C48" s="4"/>
      <c r="D48" s="4"/>
      <c r="E48" s="4"/>
      <c r="F48" s="4"/>
      <c r="G48" s="4"/>
    </row>
    <row r="49" spans="2:13" ht="15" customHeight="1" x14ac:dyDescent="0.25">
      <c r="C49" s="4"/>
      <c r="D49" s="4"/>
      <c r="E49" s="4"/>
      <c r="F49" s="4"/>
      <c r="G49" s="4"/>
    </row>
    <row r="50" spans="2:13" x14ac:dyDescent="0.25">
      <c r="B50" s="245" t="s">
        <v>697</v>
      </c>
      <c r="C50" s="264" t="s">
        <v>449</v>
      </c>
      <c r="D50" s="265" t="s">
        <v>450</v>
      </c>
      <c r="E50" s="265" t="s">
        <v>451</v>
      </c>
      <c r="F50" s="265" t="s">
        <v>452</v>
      </c>
      <c r="G50" s="266" t="s">
        <v>273</v>
      </c>
    </row>
    <row r="51" spans="2:13" ht="15" customHeight="1" x14ac:dyDescent="0.25">
      <c r="B51" s="130" t="s">
        <v>455</v>
      </c>
      <c r="C51" s="579">
        <v>-7</v>
      </c>
      <c r="D51" s="579">
        <v>-8</v>
      </c>
      <c r="E51" s="579">
        <v>-9</v>
      </c>
      <c r="F51" s="579">
        <v>-4</v>
      </c>
      <c r="G51" s="579">
        <v>-8</v>
      </c>
    </row>
    <row r="52" spans="2:13" ht="15" customHeight="1" x14ac:dyDescent="0.25">
      <c r="B52" s="541" t="s">
        <v>756</v>
      </c>
      <c r="C52" s="579">
        <v>-12</v>
      </c>
      <c r="D52" s="579">
        <v>-11</v>
      </c>
      <c r="E52" s="579">
        <v>-9</v>
      </c>
      <c r="F52" s="579">
        <v>-2</v>
      </c>
      <c r="G52" s="579">
        <v>-11</v>
      </c>
    </row>
    <row r="53" spans="2:13" ht="15" hidden="1" customHeight="1" x14ac:dyDescent="0.25">
      <c r="B53" s="469" t="s">
        <v>757</v>
      </c>
      <c r="C53" s="412"/>
      <c r="D53" s="412"/>
      <c r="E53" s="412"/>
      <c r="F53" s="412"/>
      <c r="G53" s="412"/>
    </row>
    <row r="54" spans="2:13" ht="15" hidden="1" customHeight="1" x14ac:dyDescent="0.25">
      <c r="B54" s="245" t="s">
        <v>197</v>
      </c>
      <c r="C54" s="219">
        <f>SUM(C51:C53)</f>
        <v>-19</v>
      </c>
      <c r="D54" s="219">
        <f>SUM(D51:D53)</f>
        <v>-19</v>
      </c>
      <c r="E54" s="219">
        <f>SUM(E51:E53)</f>
        <v>-18</v>
      </c>
      <c r="F54" s="219">
        <f>SUM(F51:F53)</f>
        <v>-6</v>
      </c>
      <c r="G54" s="220">
        <f>SUM(G51:G53)</f>
        <v>-19</v>
      </c>
    </row>
    <row r="55" spans="2:13" ht="15" hidden="1" customHeight="1" x14ac:dyDescent="0.25">
      <c r="C55" s="4"/>
      <c r="D55" s="4"/>
      <c r="E55" s="4"/>
      <c r="F55" s="4"/>
      <c r="G55" s="4"/>
    </row>
    <row r="56" spans="2:13" ht="15" customHeight="1" x14ac:dyDescent="0.25">
      <c r="B56" s="607"/>
      <c r="C56" s="4"/>
      <c r="D56" s="4"/>
      <c r="E56" s="4"/>
      <c r="F56" s="4"/>
      <c r="G56" s="4"/>
      <c r="M56" s="568"/>
    </row>
    <row r="57" spans="2:13" x14ac:dyDescent="0.25">
      <c r="B57" s="245" t="s">
        <v>693</v>
      </c>
      <c r="C57" s="264" t="s">
        <v>449</v>
      </c>
      <c r="D57" s="265" t="s">
        <v>450</v>
      </c>
      <c r="E57" s="265" t="s">
        <v>451</v>
      </c>
      <c r="F57" s="265" t="s">
        <v>452</v>
      </c>
      <c r="G57" s="266" t="s">
        <v>273</v>
      </c>
    </row>
    <row r="58" spans="2:13" ht="15" customHeight="1" x14ac:dyDescent="0.25">
      <c r="B58" s="130">
        <v>0.08</v>
      </c>
      <c r="C58" s="579">
        <v>10</v>
      </c>
      <c r="D58" s="579">
        <v>10</v>
      </c>
      <c r="E58" s="579">
        <v>10</v>
      </c>
      <c r="F58" s="579">
        <v>10</v>
      </c>
      <c r="G58" s="579">
        <v>10</v>
      </c>
    </row>
    <row r="59" spans="2:13" ht="15" customHeight="1" x14ac:dyDescent="0.25">
      <c r="B59" s="131">
        <v>0.15</v>
      </c>
      <c r="C59" s="579">
        <v>-7</v>
      </c>
      <c r="D59" s="579">
        <v>-7</v>
      </c>
      <c r="E59" s="579">
        <v>-7</v>
      </c>
      <c r="F59" s="579">
        <v>-7</v>
      </c>
      <c r="G59" s="579">
        <v>-7</v>
      </c>
    </row>
    <row r="60" spans="2:13" ht="15" customHeight="1" x14ac:dyDescent="0.25">
      <c r="B60" s="469">
        <v>0.3</v>
      </c>
      <c r="C60" s="579">
        <v>-11</v>
      </c>
      <c r="D60" s="579">
        <v>-11</v>
      </c>
      <c r="E60" s="579">
        <v>-11</v>
      </c>
      <c r="F60" s="579">
        <v>-11</v>
      </c>
      <c r="G60" s="579">
        <v>-11</v>
      </c>
    </row>
    <row r="62" spans="2:13" ht="15" customHeight="1" x14ac:dyDescent="0.25">
      <c r="B62" s="333"/>
    </row>
  </sheetData>
  <sheetProtection formatCells="0" formatColumns="0" formatRows="0"/>
  <dataValidations count="1">
    <dataValidation type="custom" allowBlank="1" showErrorMessage="1" errorTitle="Data entry error:" error="Please enter a numeric value or leave blank!" sqref="C51:G53 C16:G20 C32:G37 C42:G46 C6:G11 C25:G27 C58:G60">
      <formula1>OR(ISNUMBER(C6),ISBLANK(C6))</formula1>
    </dataValidation>
  </dataValidations>
  <pageMargins left="0.7" right="0.7" top="0.75" bottom="0.75" header="0.3" footer="0.3"/>
  <pageSetup scale="93" orientation="portrait" r:id="rId1"/>
  <headerFooter>
    <oddFooter>&amp;LPrinted: &amp;D&amp;R&amp;P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70"/>
  <sheetViews>
    <sheetView showGridLines="0" zoomScale="80" zoomScaleNormal="80" workbookViewId="0">
      <pane ySplit="6" topLeftCell="A7" activePane="bottomLeft" state="frozen"/>
      <selection activeCell="L137" sqref="L137"/>
      <selection pane="bottomLeft" activeCell="A7" sqref="A7"/>
    </sheetView>
  </sheetViews>
  <sheetFormatPr defaultColWidth="9.140625" defaultRowHeight="15" customHeight="1" x14ac:dyDescent="0.25"/>
  <cols>
    <col min="1" max="1" width="1.85546875" style="27" customWidth="1"/>
    <col min="2" max="2" width="30.85546875" style="27" customWidth="1"/>
    <col min="3" max="3" width="9.7109375" style="28" customWidth="1"/>
    <col min="4" max="4" width="35" style="27" customWidth="1"/>
    <col min="5" max="5" width="13.140625" style="29" hidden="1" customWidth="1"/>
    <col min="6" max="10" width="18.85546875" style="29" customWidth="1"/>
    <col min="11" max="11" width="3.42578125" style="27" customWidth="1"/>
    <col min="12" max="16384" width="9.140625" style="27"/>
  </cols>
  <sheetData>
    <row r="1" spans="1:10" s="30" customFormat="1" ht="15.75" customHeight="1" x14ac:dyDescent="0.25">
      <c r="A1" s="5" t="str">
        <f>TemplateName</f>
        <v>CCAR 2014 Market Shocks: Severely Adverse Scenario</v>
      </c>
      <c r="C1" s="4"/>
      <c r="E1" s="9"/>
      <c r="G1" s="333"/>
      <c r="H1" s="333"/>
      <c r="I1" s="333"/>
      <c r="J1" s="333"/>
    </row>
    <row r="2" spans="1:10" ht="15.75" customHeight="1" x14ac:dyDescent="0.25">
      <c r="A2" s="31" t="s">
        <v>790</v>
      </c>
      <c r="C2" s="32"/>
      <c r="G2" s="333"/>
      <c r="H2" s="333"/>
      <c r="I2" s="333"/>
      <c r="J2" s="333"/>
    </row>
    <row r="3" spans="1:10" ht="15" customHeight="1" x14ac:dyDescent="0.2">
      <c r="B3" s="33"/>
      <c r="C3" s="32"/>
    </row>
    <row r="4" spans="1:10" ht="15" hidden="1" customHeight="1" x14ac:dyDescent="0.25">
      <c r="B4" s="242" t="s">
        <v>558</v>
      </c>
      <c r="C4" s="243"/>
      <c r="D4" s="275"/>
    </row>
    <row r="5" spans="1:10" s="34" customFormat="1" ht="15.75" customHeight="1" x14ac:dyDescent="0.25">
      <c r="C5" s="35"/>
      <c r="D5" s="608"/>
      <c r="E5" s="670" t="s">
        <v>750</v>
      </c>
      <c r="F5" s="671"/>
      <c r="G5" s="671"/>
      <c r="H5" s="671"/>
      <c r="I5" s="671"/>
      <c r="J5" s="672"/>
    </row>
    <row r="6" spans="1:10" s="36" customFormat="1" ht="47.25" customHeight="1" x14ac:dyDescent="0.25">
      <c r="B6" s="270" t="s">
        <v>205</v>
      </c>
      <c r="C6" s="271" t="s">
        <v>206</v>
      </c>
      <c r="D6" s="272" t="s">
        <v>207</v>
      </c>
      <c r="E6" s="273" t="s">
        <v>208</v>
      </c>
      <c r="F6" s="273" t="s">
        <v>154</v>
      </c>
      <c r="G6" s="273" t="s">
        <v>209</v>
      </c>
      <c r="H6" s="273" t="s">
        <v>210</v>
      </c>
      <c r="I6" s="273" t="s">
        <v>211</v>
      </c>
      <c r="J6" s="274" t="s">
        <v>212</v>
      </c>
    </row>
    <row r="7" spans="1:10" s="37" customFormat="1" ht="15" customHeight="1" x14ac:dyDescent="0.25">
      <c r="B7" s="38"/>
      <c r="C7" s="39"/>
      <c r="D7" s="40"/>
      <c r="E7" s="41"/>
      <c r="F7" s="42"/>
      <c r="G7" s="42"/>
      <c r="H7" s="42"/>
      <c r="I7" s="42"/>
      <c r="J7" s="42"/>
    </row>
    <row r="8" spans="1:10" s="43" customFormat="1" ht="15" customHeight="1" x14ac:dyDescent="0.25">
      <c r="B8" s="44" t="s">
        <v>213</v>
      </c>
      <c r="C8" s="45">
        <v>1010</v>
      </c>
      <c r="D8" s="46" t="s">
        <v>213</v>
      </c>
      <c r="E8" s="221">
        <f>SUM(F8:J8)</f>
        <v>-2.262</v>
      </c>
      <c r="F8" s="578">
        <v>-0.42599999999999999</v>
      </c>
      <c r="G8" s="578">
        <v>-0.33900000000000002</v>
      </c>
      <c r="H8" s="578">
        <v>-0.44</v>
      </c>
      <c r="I8" s="578">
        <v>-0.61699999999999999</v>
      </c>
      <c r="J8" s="578">
        <v>-0.44</v>
      </c>
    </row>
    <row r="9" spans="1:10" s="37" customFormat="1" ht="15" customHeight="1" x14ac:dyDescent="0.25">
      <c r="B9" s="38"/>
      <c r="C9" s="39"/>
      <c r="D9" s="40"/>
      <c r="E9" s="41"/>
      <c r="F9" s="42"/>
      <c r="G9" s="42"/>
      <c r="H9" s="42"/>
      <c r="I9" s="42"/>
      <c r="J9" s="42"/>
    </row>
    <row r="10" spans="1:10" s="43" customFormat="1" ht="15" customHeight="1" x14ac:dyDescent="0.25">
      <c r="B10" s="44" t="s">
        <v>214</v>
      </c>
      <c r="C10" s="45">
        <v>1510</v>
      </c>
      <c r="D10" s="46" t="s">
        <v>214</v>
      </c>
      <c r="E10" s="221">
        <f>SUM(F10:J10)</f>
        <v>-2.7410000000000005</v>
      </c>
      <c r="F10" s="578">
        <v>-0.5</v>
      </c>
      <c r="G10" s="578">
        <v>-0.55500000000000005</v>
      </c>
      <c r="H10" s="578">
        <v>-0.53900000000000003</v>
      </c>
      <c r="I10" s="578">
        <v>-0.60799999999999998</v>
      </c>
      <c r="J10" s="578">
        <v>-0.53900000000000003</v>
      </c>
    </row>
    <row r="11" spans="1:10" s="37" customFormat="1" ht="15" customHeight="1" x14ac:dyDescent="0.25">
      <c r="B11" s="38"/>
      <c r="C11" s="39"/>
      <c r="D11" s="40"/>
      <c r="E11" s="41"/>
      <c r="F11" s="42"/>
      <c r="G11" s="42"/>
      <c r="H11" s="42"/>
      <c r="I11" s="42"/>
      <c r="J11" s="42"/>
    </row>
    <row r="12" spans="1:10" s="37" customFormat="1" ht="15" customHeight="1" x14ac:dyDescent="0.25">
      <c r="B12" s="47" t="s">
        <v>215</v>
      </c>
      <c r="C12" s="48">
        <v>2010</v>
      </c>
      <c r="D12" s="49" t="s">
        <v>216</v>
      </c>
      <c r="E12" s="222">
        <f>SUM(F12:J12)</f>
        <v>-1.968</v>
      </c>
      <c r="F12" s="578">
        <v>-0.36</v>
      </c>
      <c r="G12" s="578">
        <v>-0.35299999999999998</v>
      </c>
      <c r="H12" s="578">
        <v>-0.39600000000000002</v>
      </c>
      <c r="I12" s="578">
        <v>-0.46300000000000002</v>
      </c>
      <c r="J12" s="578">
        <v>-0.39600000000000002</v>
      </c>
    </row>
    <row r="13" spans="1:10" s="37" customFormat="1" ht="15" customHeight="1" x14ac:dyDescent="0.25">
      <c r="B13" s="50" t="s">
        <v>215</v>
      </c>
      <c r="C13" s="39">
        <v>2020</v>
      </c>
      <c r="D13" s="51" t="s">
        <v>217</v>
      </c>
      <c r="E13" s="223">
        <f>SUM(F13:J13)</f>
        <v>-1.2149999999999999</v>
      </c>
      <c r="F13" s="578">
        <v>-0.23799999999999999</v>
      </c>
      <c r="G13" s="578">
        <v>-0.19700000000000001</v>
      </c>
      <c r="H13" s="578">
        <v>-0.255</v>
      </c>
      <c r="I13" s="578">
        <v>-0.27</v>
      </c>
      <c r="J13" s="578">
        <v>-0.255</v>
      </c>
    </row>
    <row r="14" spans="1:10" s="37" customFormat="1" ht="15" customHeight="1" x14ac:dyDescent="0.25">
      <c r="B14" s="50" t="s">
        <v>215</v>
      </c>
      <c r="C14" s="39">
        <v>2030</v>
      </c>
      <c r="D14" s="51" t="s">
        <v>218</v>
      </c>
      <c r="E14" s="223">
        <f>SUM(F14:J14)</f>
        <v>-1.6749999999999998</v>
      </c>
      <c r="F14" s="578">
        <v>-0.253</v>
      </c>
      <c r="G14" s="578">
        <v>-0.34</v>
      </c>
      <c r="H14" s="578">
        <v>-0.29299999999999998</v>
      </c>
      <c r="I14" s="578">
        <v>-0.496</v>
      </c>
      <c r="J14" s="578">
        <v>-0.29299999999999998</v>
      </c>
    </row>
    <row r="15" spans="1:10" s="37" customFormat="1" ht="15" customHeight="1" x14ac:dyDescent="0.25">
      <c r="B15" s="467" t="s">
        <v>215</v>
      </c>
      <c r="C15" s="466">
        <v>20</v>
      </c>
      <c r="D15" s="51" t="s">
        <v>201</v>
      </c>
      <c r="E15" s="223">
        <f>SUM(F15:J15)</f>
        <v>-1.8729999999999998</v>
      </c>
      <c r="F15" s="578">
        <v>-0.33600000000000002</v>
      </c>
      <c r="G15" s="578">
        <v>-0.34</v>
      </c>
      <c r="H15" s="578">
        <v>-0.36399999999999999</v>
      </c>
      <c r="I15" s="578">
        <v>-0.46899999999999997</v>
      </c>
      <c r="J15" s="578">
        <v>-0.36399999999999999</v>
      </c>
    </row>
    <row r="16" spans="1:10" s="37" customFormat="1" ht="15" hidden="1" customHeight="1" x14ac:dyDescent="0.25">
      <c r="B16" s="52" t="s">
        <v>215</v>
      </c>
      <c r="C16" s="45">
        <v>20</v>
      </c>
      <c r="D16" s="53" t="s">
        <v>197</v>
      </c>
      <c r="E16" s="224">
        <f>SUM(F16:J16)</f>
        <v>-6.7309999999999999</v>
      </c>
      <c r="F16" s="225">
        <f>SUM(F12:F15)</f>
        <v>-1.1870000000000001</v>
      </c>
      <c r="G16" s="225">
        <f>SUM(G12:G15)</f>
        <v>-1.2300000000000002</v>
      </c>
      <c r="H16" s="225">
        <f>SUM(H12:H15)</f>
        <v>-1.3079999999999998</v>
      </c>
      <c r="I16" s="225">
        <f>SUM(I12:I15)</f>
        <v>-1.698</v>
      </c>
      <c r="J16" s="226">
        <f>SUM(J12:J15)</f>
        <v>-1.3079999999999998</v>
      </c>
    </row>
    <row r="17" spans="1:10" s="37" customFormat="1" ht="15" customHeight="1" x14ac:dyDescent="0.25">
      <c r="B17" s="38"/>
      <c r="C17" s="39"/>
      <c r="D17" s="40"/>
      <c r="E17" s="41"/>
      <c r="F17" s="42"/>
      <c r="G17" s="42"/>
      <c r="H17" s="42"/>
      <c r="I17" s="42"/>
      <c r="J17" s="42"/>
    </row>
    <row r="18" spans="1:10" s="37" customFormat="1" ht="15" customHeight="1" x14ac:dyDescent="0.25">
      <c r="B18" s="47" t="s">
        <v>219</v>
      </c>
      <c r="C18" s="48">
        <v>2510</v>
      </c>
      <c r="D18" s="49" t="s">
        <v>220</v>
      </c>
      <c r="E18" s="222">
        <f t="shared" ref="E18:E24" si="0">SUM(F18:J18)</f>
        <v>-1.9590000000000001</v>
      </c>
      <c r="F18" s="578">
        <v>-0.501</v>
      </c>
      <c r="G18" s="578">
        <v>-0.26100000000000001</v>
      </c>
      <c r="H18" s="578">
        <v>-0.38500000000000001</v>
      </c>
      <c r="I18" s="578">
        <v>-0.42699999999999999</v>
      </c>
      <c r="J18" s="578">
        <v>-0.38500000000000001</v>
      </c>
    </row>
    <row r="19" spans="1:10" s="37" customFormat="1" ht="15" customHeight="1" x14ac:dyDescent="0.25">
      <c r="B19" s="50" t="s">
        <v>219</v>
      </c>
      <c r="C19" s="39">
        <v>2520</v>
      </c>
      <c r="D19" s="51" t="s">
        <v>221</v>
      </c>
      <c r="E19" s="223">
        <f t="shared" si="0"/>
        <v>-1.8480000000000001</v>
      </c>
      <c r="F19" s="578">
        <v>-0.252</v>
      </c>
      <c r="G19" s="578">
        <v>-0.3</v>
      </c>
      <c r="H19" s="578">
        <v>-0.371</v>
      </c>
      <c r="I19" s="578">
        <v>-0.55400000000000005</v>
      </c>
      <c r="J19" s="578">
        <v>-0.371</v>
      </c>
    </row>
    <row r="20" spans="1:10" s="37" customFormat="1" ht="15" customHeight="1" x14ac:dyDescent="0.25">
      <c r="B20" s="50" t="s">
        <v>219</v>
      </c>
      <c r="C20" s="39">
        <v>2530</v>
      </c>
      <c r="D20" s="51" t="s">
        <v>222</v>
      </c>
      <c r="E20" s="223">
        <f t="shared" si="0"/>
        <v>-1.119</v>
      </c>
      <c r="F20" s="578">
        <v>-0.123</v>
      </c>
      <c r="G20" s="578">
        <v>-0.26800000000000002</v>
      </c>
      <c r="H20" s="578">
        <v>-0.20200000000000001</v>
      </c>
      <c r="I20" s="578">
        <v>-0.32400000000000001</v>
      </c>
      <c r="J20" s="578">
        <v>-0.20200000000000001</v>
      </c>
    </row>
    <row r="21" spans="1:10" s="37" customFormat="1" ht="15" customHeight="1" x14ac:dyDescent="0.25">
      <c r="B21" s="50" t="s">
        <v>219</v>
      </c>
      <c r="C21" s="39">
        <v>2540</v>
      </c>
      <c r="D21" s="51" t="s">
        <v>223</v>
      </c>
      <c r="E21" s="223">
        <f t="shared" si="0"/>
        <v>-1.454</v>
      </c>
      <c r="F21" s="578">
        <v>-0.32300000000000001</v>
      </c>
      <c r="G21" s="578">
        <v>-0.156</v>
      </c>
      <c r="H21" s="578">
        <v>-0.29599999999999999</v>
      </c>
      <c r="I21" s="578">
        <v>-0.38300000000000001</v>
      </c>
      <c r="J21" s="578">
        <v>-0.29599999999999999</v>
      </c>
    </row>
    <row r="22" spans="1:10" s="37" customFormat="1" ht="15" customHeight="1" x14ac:dyDescent="0.25">
      <c r="B22" s="50" t="s">
        <v>219</v>
      </c>
      <c r="C22" s="39">
        <v>2550</v>
      </c>
      <c r="D22" s="51" t="s">
        <v>224</v>
      </c>
      <c r="E22" s="223">
        <f t="shared" si="0"/>
        <v>-1.3180000000000001</v>
      </c>
      <c r="F22" s="578">
        <v>-0.23300000000000001</v>
      </c>
      <c r="G22" s="578">
        <v>-0.23799999999999999</v>
      </c>
      <c r="H22" s="578">
        <v>-0.24099999999999999</v>
      </c>
      <c r="I22" s="578">
        <v>-0.36499999999999999</v>
      </c>
      <c r="J22" s="578">
        <v>-0.24099999999999999</v>
      </c>
    </row>
    <row r="23" spans="1:10" s="37" customFormat="1" ht="15" customHeight="1" x14ac:dyDescent="0.25">
      <c r="B23" s="467" t="s">
        <v>219</v>
      </c>
      <c r="C23" s="466">
        <v>25</v>
      </c>
      <c r="D23" s="51" t="s">
        <v>201</v>
      </c>
      <c r="E23" s="223">
        <f t="shared" si="0"/>
        <v>-1.546</v>
      </c>
      <c r="F23" s="578">
        <v>-0.26100000000000001</v>
      </c>
      <c r="G23" s="578">
        <v>-0.23799999999999999</v>
      </c>
      <c r="H23" s="578">
        <v>-0.308</v>
      </c>
      <c r="I23" s="578">
        <v>-0.43099999999999999</v>
      </c>
      <c r="J23" s="578">
        <v>-0.308</v>
      </c>
    </row>
    <row r="24" spans="1:10" ht="15" hidden="1" customHeight="1" x14ac:dyDescent="0.25">
      <c r="B24" s="52" t="str">
        <f>B23</f>
        <v>Consumer Discretionary</v>
      </c>
      <c r="C24" s="54">
        <f>C23</f>
        <v>25</v>
      </c>
      <c r="D24" s="53" t="s">
        <v>197</v>
      </c>
      <c r="E24" s="224">
        <f t="shared" si="0"/>
        <v>-9.2439999999999998</v>
      </c>
      <c r="F24" s="227">
        <f>SUM(F18:F23)</f>
        <v>-1.6930000000000001</v>
      </c>
      <c r="G24" s="227">
        <f>SUM(G18:G23)</f>
        <v>-1.4609999999999999</v>
      </c>
      <c r="H24" s="227">
        <f>SUM(H18:H23)</f>
        <v>-1.8030000000000002</v>
      </c>
      <c r="I24" s="227">
        <f>SUM(I18:I23)</f>
        <v>-2.484</v>
      </c>
      <c r="J24" s="228">
        <f>SUM(J18:J23)</f>
        <v>-1.8030000000000002</v>
      </c>
    </row>
    <row r="25" spans="1:10" ht="15" customHeight="1" x14ac:dyDescent="0.25">
      <c r="A25" s="37"/>
      <c r="B25" s="38"/>
      <c r="D25" s="40"/>
      <c r="E25" s="41"/>
      <c r="F25" s="55"/>
      <c r="G25" s="55"/>
      <c r="H25" s="55"/>
      <c r="I25" s="55"/>
      <c r="J25" s="55"/>
    </row>
    <row r="26" spans="1:10" s="37" customFormat="1" ht="15" customHeight="1" x14ac:dyDescent="0.25">
      <c r="B26" s="56" t="s">
        <v>225</v>
      </c>
      <c r="C26" s="48">
        <v>3010</v>
      </c>
      <c r="D26" s="57" t="s">
        <v>226</v>
      </c>
      <c r="E26" s="222">
        <f>SUM(F26:J26)</f>
        <v>-0.95599999999999996</v>
      </c>
      <c r="F26" s="578">
        <v>-0.13900000000000001</v>
      </c>
      <c r="G26" s="578">
        <v>-0.17100000000000001</v>
      </c>
      <c r="H26" s="578">
        <v>-0.188</v>
      </c>
      <c r="I26" s="578">
        <v>-0.27</v>
      </c>
      <c r="J26" s="578">
        <v>-0.188</v>
      </c>
    </row>
    <row r="27" spans="1:10" s="37" customFormat="1" ht="15" customHeight="1" x14ac:dyDescent="0.25">
      <c r="B27" s="58" t="s">
        <v>225</v>
      </c>
      <c r="C27" s="39">
        <v>3020</v>
      </c>
      <c r="D27" s="38" t="s">
        <v>227</v>
      </c>
      <c r="E27" s="223">
        <f>SUM(F27:J27)</f>
        <v>-0.94800000000000006</v>
      </c>
      <c r="F27" s="578">
        <v>-0.11799999999999999</v>
      </c>
      <c r="G27" s="578">
        <v>-0.124</v>
      </c>
      <c r="H27" s="578">
        <v>-0.16700000000000001</v>
      </c>
      <c r="I27" s="578">
        <v>-0.372</v>
      </c>
      <c r="J27" s="578">
        <v>-0.16700000000000001</v>
      </c>
    </row>
    <row r="28" spans="1:10" s="37" customFormat="1" ht="15" customHeight="1" x14ac:dyDescent="0.25">
      <c r="B28" s="58" t="s">
        <v>225</v>
      </c>
      <c r="C28" s="39">
        <v>3030</v>
      </c>
      <c r="D28" s="51" t="s">
        <v>228</v>
      </c>
      <c r="E28" s="223">
        <f>SUM(F28:J28)</f>
        <v>-0.36299999999999999</v>
      </c>
      <c r="F28" s="578">
        <v>-2.7E-2</v>
      </c>
      <c r="G28" s="578">
        <v>-0.13600000000000001</v>
      </c>
      <c r="H28" s="578">
        <v>-6.4000000000000001E-2</v>
      </c>
      <c r="I28" s="578">
        <v>-7.1999999999999995E-2</v>
      </c>
      <c r="J28" s="578">
        <v>-6.4000000000000001E-2</v>
      </c>
    </row>
    <row r="29" spans="1:10" s="37" customFormat="1" ht="15" customHeight="1" x14ac:dyDescent="0.25">
      <c r="B29" s="467" t="s">
        <v>225</v>
      </c>
      <c r="C29" s="466">
        <v>30</v>
      </c>
      <c r="D29" s="51" t="s">
        <v>201</v>
      </c>
      <c r="E29" s="223">
        <f>SUM(F29:J29)</f>
        <v>-0.86499999999999999</v>
      </c>
      <c r="F29" s="578">
        <v>-0.10299999999999999</v>
      </c>
      <c r="G29" s="578">
        <v>-0.13400000000000001</v>
      </c>
      <c r="H29" s="578">
        <v>-0.155</v>
      </c>
      <c r="I29" s="578">
        <v>-0.318</v>
      </c>
      <c r="J29" s="578">
        <v>-0.155</v>
      </c>
    </row>
    <row r="30" spans="1:10" s="37" customFormat="1" ht="15" hidden="1" customHeight="1" x14ac:dyDescent="0.25">
      <c r="B30" s="52" t="str">
        <f>B29</f>
        <v>Consumer Staples</v>
      </c>
      <c r="C30" s="54">
        <f>C29</f>
        <v>30</v>
      </c>
      <c r="D30" s="53" t="s">
        <v>197</v>
      </c>
      <c r="E30" s="224">
        <f>SUM(F30:J30)</f>
        <v>-3.1319999999999997</v>
      </c>
      <c r="F30" s="225">
        <f>SUM(F26:F29)</f>
        <v>-0.38700000000000001</v>
      </c>
      <c r="G30" s="225">
        <f>SUM(G26:G29)</f>
        <v>-0.56500000000000006</v>
      </c>
      <c r="H30" s="225">
        <f>SUM(H26:H29)</f>
        <v>-0.57399999999999995</v>
      </c>
      <c r="I30" s="225">
        <f>SUM(I26:I29)</f>
        <v>-1.032</v>
      </c>
      <c r="J30" s="226">
        <f>SUM(J26:J29)</f>
        <v>-0.57399999999999995</v>
      </c>
    </row>
    <row r="31" spans="1:10" s="37" customFormat="1" ht="15" customHeight="1" x14ac:dyDescent="0.25">
      <c r="B31" s="38"/>
      <c r="C31" s="39"/>
      <c r="D31" s="40"/>
      <c r="E31" s="41"/>
      <c r="F31" s="42"/>
      <c r="G31" s="42"/>
      <c r="H31" s="42"/>
      <c r="I31" s="42"/>
      <c r="J31" s="42"/>
    </row>
    <row r="32" spans="1:10" s="37" customFormat="1" ht="15" customHeight="1" x14ac:dyDescent="0.25">
      <c r="B32" s="47" t="s">
        <v>229</v>
      </c>
      <c r="C32" s="48">
        <v>3510</v>
      </c>
      <c r="D32" s="49" t="s">
        <v>230</v>
      </c>
      <c r="E32" s="222">
        <f>SUM(F32:J32)</f>
        <v>-0.71700000000000008</v>
      </c>
      <c r="F32" s="578">
        <v>-0.127</v>
      </c>
      <c r="G32" s="578">
        <v>-0.188</v>
      </c>
      <c r="H32" s="578">
        <v>-0.14000000000000001</v>
      </c>
      <c r="I32" s="578">
        <v>-1.2E-2</v>
      </c>
      <c r="J32" s="578">
        <v>-0.25</v>
      </c>
    </row>
    <row r="33" spans="2:10" s="37" customFormat="1" ht="15" customHeight="1" x14ac:dyDescent="0.25">
      <c r="B33" s="50" t="s">
        <v>229</v>
      </c>
      <c r="C33" s="39">
        <v>3520</v>
      </c>
      <c r="D33" s="51" t="s">
        <v>231</v>
      </c>
      <c r="E33" s="223">
        <f>SUM(F33:J33)</f>
        <v>-0.49099999999999999</v>
      </c>
      <c r="F33" s="578">
        <v>-7.0000000000000007E-2</v>
      </c>
      <c r="G33" s="578">
        <v>-5.6000000000000001E-2</v>
      </c>
      <c r="H33" s="578">
        <v>-0.105</v>
      </c>
      <c r="I33" s="578">
        <v>-0.155</v>
      </c>
      <c r="J33" s="578">
        <v>-0.105</v>
      </c>
    </row>
    <row r="34" spans="2:10" s="37" customFormat="1" ht="15" customHeight="1" x14ac:dyDescent="0.25">
      <c r="B34" s="467" t="s">
        <v>229</v>
      </c>
      <c r="C34" s="466">
        <v>35</v>
      </c>
      <c r="D34" s="51" t="s">
        <v>201</v>
      </c>
      <c r="E34" s="223">
        <f>SUM(F34:J34)</f>
        <v>-0.85499999999999998</v>
      </c>
      <c r="F34" s="578">
        <v>-0.24399999999999999</v>
      </c>
      <c r="G34" s="578">
        <v>-6.9000000000000006E-2</v>
      </c>
      <c r="H34" s="578">
        <v>-0.25</v>
      </c>
      <c r="I34" s="578">
        <v>-0.152</v>
      </c>
      <c r="J34" s="578">
        <v>-0.14000000000000001</v>
      </c>
    </row>
    <row r="35" spans="2:10" s="37" customFormat="1" ht="15" hidden="1" customHeight="1" x14ac:dyDescent="0.25">
      <c r="B35" s="52" t="str">
        <f>B34</f>
        <v>Health Care</v>
      </c>
      <c r="C35" s="54">
        <f>C34</f>
        <v>35</v>
      </c>
      <c r="D35" s="53" t="s">
        <v>197</v>
      </c>
      <c r="E35" s="224">
        <f>SUM(F35:J35)</f>
        <v>-2.0630000000000002</v>
      </c>
      <c r="F35" s="225">
        <f>SUM(F32:F34)</f>
        <v>-0.441</v>
      </c>
      <c r="G35" s="225">
        <f>SUM(G32:G34)</f>
        <v>-0.313</v>
      </c>
      <c r="H35" s="225">
        <f>SUM(H32:H34)</f>
        <v>-0.495</v>
      </c>
      <c r="I35" s="225">
        <f>SUM(I32:I34)</f>
        <v>-0.31900000000000001</v>
      </c>
      <c r="J35" s="226">
        <f>SUM(J32:J34)</f>
        <v>-0.495</v>
      </c>
    </row>
    <row r="36" spans="2:10" s="37" customFormat="1" ht="15" customHeight="1" x14ac:dyDescent="0.25">
      <c r="B36" s="38"/>
      <c r="C36" s="59"/>
      <c r="D36" s="40"/>
      <c r="E36" s="41"/>
      <c r="F36" s="60"/>
      <c r="G36" s="60"/>
      <c r="H36" s="60"/>
      <c r="I36" s="60"/>
      <c r="J36" s="60"/>
    </row>
    <row r="37" spans="2:10" s="37" customFormat="1" ht="15" customHeight="1" x14ac:dyDescent="0.25">
      <c r="B37" s="47" t="s">
        <v>232</v>
      </c>
      <c r="C37" s="48">
        <v>4010</v>
      </c>
      <c r="D37" s="49" t="s">
        <v>233</v>
      </c>
      <c r="E37" s="222">
        <f>SUM(F37:J37)</f>
        <v>-1.9540000000000002</v>
      </c>
      <c r="F37" s="578">
        <v>-0.186</v>
      </c>
      <c r="G37" s="578">
        <v>-0.47499999999999998</v>
      </c>
      <c r="H37" s="578">
        <v>-0.43099999999999999</v>
      </c>
      <c r="I37" s="578">
        <v>-0.43099999999999999</v>
      </c>
      <c r="J37" s="578">
        <v>-0.43099999999999999</v>
      </c>
    </row>
    <row r="38" spans="2:10" s="37" customFormat="1" ht="15" customHeight="1" x14ac:dyDescent="0.25">
      <c r="B38" s="50" t="s">
        <v>232</v>
      </c>
      <c r="C38" s="39">
        <v>4020</v>
      </c>
      <c r="D38" s="51" t="s">
        <v>234</v>
      </c>
      <c r="E38" s="223">
        <f>SUM(F38:J38)</f>
        <v>-2.1179999999999999</v>
      </c>
      <c r="F38" s="578">
        <v>-0.40100000000000002</v>
      </c>
      <c r="G38" s="578">
        <v>-0.47099999999999997</v>
      </c>
      <c r="H38" s="578">
        <v>-0.44400000000000001</v>
      </c>
      <c r="I38" s="578">
        <v>-0.35799999999999998</v>
      </c>
      <c r="J38" s="578">
        <v>-0.44400000000000001</v>
      </c>
    </row>
    <row r="39" spans="2:10" s="37" customFormat="1" ht="15" customHeight="1" x14ac:dyDescent="0.25">
      <c r="B39" s="50" t="s">
        <v>232</v>
      </c>
      <c r="C39" s="39">
        <v>4030</v>
      </c>
      <c r="D39" s="51" t="s">
        <v>235</v>
      </c>
      <c r="E39" s="223">
        <f>SUM(F39:J39)</f>
        <v>-1.5679999999999998</v>
      </c>
      <c r="F39" s="578">
        <v>-0.35099999999999998</v>
      </c>
      <c r="G39" s="578">
        <v>-0.25</v>
      </c>
      <c r="H39" s="578">
        <v>-0.34499999999999997</v>
      </c>
      <c r="I39" s="578">
        <v>-0.27700000000000002</v>
      </c>
      <c r="J39" s="578">
        <v>-0.34499999999999997</v>
      </c>
    </row>
    <row r="40" spans="2:10" s="37" customFormat="1" ht="15" customHeight="1" x14ac:dyDescent="0.25">
      <c r="B40" s="467" t="s">
        <v>232</v>
      </c>
      <c r="C40" s="466"/>
      <c r="D40" s="51" t="s">
        <v>201</v>
      </c>
      <c r="E40" s="223">
        <f>SUM(F40:J40)</f>
        <v>-2.0089999999999999</v>
      </c>
      <c r="F40" s="578">
        <v>-0.35099999999999998</v>
      </c>
      <c r="G40" s="578">
        <v>-0.42599999999999999</v>
      </c>
      <c r="H40" s="578">
        <v>-0.41299999999999998</v>
      </c>
      <c r="I40" s="578">
        <v>-0.40600000000000003</v>
      </c>
      <c r="J40" s="578">
        <v>-0.41299999999999998</v>
      </c>
    </row>
    <row r="41" spans="2:10" s="37" customFormat="1" ht="15" hidden="1" customHeight="1" x14ac:dyDescent="0.25">
      <c r="B41" s="52" t="s">
        <v>232</v>
      </c>
      <c r="C41" s="54"/>
      <c r="D41" s="53" t="s">
        <v>197</v>
      </c>
      <c r="E41" s="224">
        <f>SUM(F41:J41)</f>
        <v>-7.649</v>
      </c>
      <c r="F41" s="225">
        <f>SUM(F37:F40)</f>
        <v>-1.2889999999999999</v>
      </c>
      <c r="G41" s="225">
        <f>SUM(G37:G40)</f>
        <v>-1.6219999999999999</v>
      </c>
      <c r="H41" s="225">
        <f>SUM(H37:H40)</f>
        <v>-1.633</v>
      </c>
      <c r="I41" s="225">
        <f>SUM(I37:I40)</f>
        <v>-1.472</v>
      </c>
      <c r="J41" s="226">
        <f>SUM(J37:J40)</f>
        <v>-1.633</v>
      </c>
    </row>
    <row r="42" spans="2:10" s="37" customFormat="1" ht="15" customHeight="1" x14ac:dyDescent="0.25">
      <c r="B42" s="38"/>
      <c r="C42" s="39"/>
      <c r="D42" s="40"/>
      <c r="E42" s="41"/>
      <c r="F42" s="42"/>
      <c r="G42" s="42"/>
      <c r="H42" s="42"/>
      <c r="I42" s="42"/>
      <c r="J42" s="42"/>
    </row>
    <row r="43" spans="2:10" s="37" customFormat="1" ht="15" customHeight="1" x14ac:dyDescent="0.25">
      <c r="B43" s="47" t="s">
        <v>236</v>
      </c>
      <c r="C43" s="48">
        <v>4040</v>
      </c>
      <c r="D43" s="49" t="s">
        <v>598</v>
      </c>
      <c r="E43" s="222">
        <f>SUM(F43:J43)</f>
        <v>-2.0760000000000001</v>
      </c>
      <c r="F43" s="578">
        <v>-0.40200000000000002</v>
      </c>
      <c r="G43" s="578">
        <v>-0.45800000000000002</v>
      </c>
      <c r="H43" s="578">
        <v>-0.4</v>
      </c>
      <c r="I43" s="578">
        <v>-0.41599999999999998</v>
      </c>
      <c r="J43" s="578">
        <v>-0.4</v>
      </c>
    </row>
    <row r="44" spans="2:10" s="37" customFormat="1" ht="15" customHeight="1" x14ac:dyDescent="0.25">
      <c r="B44" s="50" t="s">
        <v>236</v>
      </c>
      <c r="C44" s="39">
        <v>4040</v>
      </c>
      <c r="D44" s="51" t="s">
        <v>599</v>
      </c>
      <c r="E44" s="223">
        <f>SUM(F44:J44)</f>
        <v>-2.0760000000000001</v>
      </c>
      <c r="F44" s="578">
        <v>-0.40200000000000002</v>
      </c>
      <c r="G44" s="578">
        <v>-0.45800000000000002</v>
      </c>
      <c r="H44" s="578">
        <v>-0.4</v>
      </c>
      <c r="I44" s="578">
        <v>-0.41599999999999998</v>
      </c>
      <c r="J44" s="578">
        <v>-0.4</v>
      </c>
    </row>
    <row r="45" spans="2:10" s="37" customFormat="1" ht="15" customHeight="1" x14ac:dyDescent="0.25">
      <c r="B45" s="50" t="s">
        <v>236</v>
      </c>
      <c r="C45" s="39">
        <v>4040</v>
      </c>
      <c r="D45" s="51" t="s">
        <v>600</v>
      </c>
      <c r="E45" s="223">
        <f t="shared" ref="E45:E48" si="1">SUM(F45:J45)</f>
        <v>-2.0760000000000001</v>
      </c>
      <c r="F45" s="578">
        <v>-0.40200000000000002</v>
      </c>
      <c r="G45" s="578">
        <v>-0.45800000000000002</v>
      </c>
      <c r="H45" s="578">
        <v>-0.4</v>
      </c>
      <c r="I45" s="578">
        <v>-0.41599999999999998</v>
      </c>
      <c r="J45" s="578">
        <v>-0.4</v>
      </c>
    </row>
    <row r="46" spans="2:10" s="37" customFormat="1" ht="15" customHeight="1" x14ac:dyDescent="0.25">
      <c r="B46" s="50" t="s">
        <v>236</v>
      </c>
      <c r="C46" s="39">
        <v>4040</v>
      </c>
      <c r="D46" s="51" t="s">
        <v>601</v>
      </c>
      <c r="E46" s="223">
        <f t="shared" si="1"/>
        <v>-2.0760000000000001</v>
      </c>
      <c r="F46" s="578">
        <v>-0.40200000000000002</v>
      </c>
      <c r="G46" s="578">
        <v>-0.45800000000000002</v>
      </c>
      <c r="H46" s="578">
        <v>-0.4</v>
      </c>
      <c r="I46" s="578">
        <v>-0.41599999999999998</v>
      </c>
      <c r="J46" s="578">
        <v>-0.4</v>
      </c>
    </row>
    <row r="47" spans="2:10" s="37" customFormat="1" ht="15" customHeight="1" x14ac:dyDescent="0.25">
      <c r="B47" s="50" t="s">
        <v>236</v>
      </c>
      <c r="C47" s="39">
        <v>4040</v>
      </c>
      <c r="D47" s="51" t="s">
        <v>602</v>
      </c>
      <c r="E47" s="223">
        <f t="shared" si="1"/>
        <v>-2.0760000000000001</v>
      </c>
      <c r="F47" s="578">
        <v>-0.40200000000000002</v>
      </c>
      <c r="G47" s="578">
        <v>-0.45800000000000002</v>
      </c>
      <c r="H47" s="578">
        <v>-0.4</v>
      </c>
      <c r="I47" s="578">
        <v>-0.41599999999999998</v>
      </c>
      <c r="J47" s="578">
        <v>-0.4</v>
      </c>
    </row>
    <row r="48" spans="2:10" s="37" customFormat="1" ht="15" customHeight="1" x14ac:dyDescent="0.25">
      <c r="B48" s="50" t="s">
        <v>236</v>
      </c>
      <c r="C48" s="39">
        <v>4040</v>
      </c>
      <c r="D48" s="51" t="s">
        <v>603</v>
      </c>
      <c r="E48" s="223">
        <f t="shared" si="1"/>
        <v>-2.0760000000000001</v>
      </c>
      <c r="F48" s="578">
        <v>-0.40200000000000002</v>
      </c>
      <c r="G48" s="578">
        <v>-0.45800000000000002</v>
      </c>
      <c r="H48" s="578">
        <v>-0.4</v>
      </c>
      <c r="I48" s="578">
        <v>-0.41599999999999998</v>
      </c>
      <c r="J48" s="578">
        <v>-0.4</v>
      </c>
    </row>
    <row r="49" spans="1:10" s="37" customFormat="1" ht="15" customHeight="1" x14ac:dyDescent="0.25">
      <c r="B49" s="467" t="s">
        <v>597</v>
      </c>
      <c r="C49" s="466">
        <v>4040</v>
      </c>
      <c r="D49" s="504" t="s">
        <v>201</v>
      </c>
      <c r="E49" s="223">
        <f>SUM(F49:J49)</f>
        <v>-2.0760000000000001</v>
      </c>
      <c r="F49" s="578">
        <v>-0.40200000000000002</v>
      </c>
      <c r="G49" s="578">
        <v>-0.45800000000000002</v>
      </c>
      <c r="H49" s="578">
        <v>-0.4</v>
      </c>
      <c r="I49" s="578">
        <v>-0.41599999999999998</v>
      </c>
      <c r="J49" s="578">
        <v>-0.4</v>
      </c>
    </row>
    <row r="50" spans="1:10" ht="15" hidden="1" customHeight="1" x14ac:dyDescent="0.25">
      <c r="B50" s="52" t="str">
        <f>B49</f>
        <v xml:space="preserve">Real Estate </v>
      </c>
      <c r="C50" s="54">
        <f>C49</f>
        <v>4040</v>
      </c>
      <c r="D50" s="53" t="s">
        <v>197</v>
      </c>
      <c r="E50" s="224">
        <f>SUM(F50:J50)</f>
        <v>-14.532</v>
      </c>
      <c r="F50" s="227">
        <f>SUM(F43:F49)</f>
        <v>-2.8140000000000005</v>
      </c>
      <c r="G50" s="227">
        <f>SUM(G43:G49)</f>
        <v>-3.2060000000000004</v>
      </c>
      <c r="H50" s="227">
        <f>SUM(H43:H49)</f>
        <v>-2.8</v>
      </c>
      <c r="I50" s="227">
        <f>SUM(I43:I49)</f>
        <v>-2.9119999999999999</v>
      </c>
      <c r="J50" s="228">
        <f>SUM(J43:J49)</f>
        <v>-2.8</v>
      </c>
    </row>
    <row r="51" spans="1:10" s="37" customFormat="1" ht="15" customHeight="1" x14ac:dyDescent="0.25">
      <c r="B51" s="38"/>
      <c r="C51" s="39"/>
      <c r="D51" s="40"/>
      <c r="E51" s="41"/>
      <c r="F51" s="42"/>
      <c r="G51" s="42"/>
      <c r="H51" s="42"/>
      <c r="I51" s="42"/>
      <c r="J51" s="42"/>
    </row>
    <row r="52" spans="1:10" s="37" customFormat="1" ht="15" customHeight="1" x14ac:dyDescent="0.25">
      <c r="B52" s="47" t="s">
        <v>237</v>
      </c>
      <c r="C52" s="48">
        <v>4510</v>
      </c>
      <c r="D52" s="49" t="s">
        <v>238</v>
      </c>
      <c r="E52" s="222">
        <f>SUM(F52:J52)</f>
        <v>-1.641</v>
      </c>
      <c r="F52" s="578">
        <v>-0.32</v>
      </c>
      <c r="G52" s="578">
        <v>-0.27100000000000002</v>
      </c>
      <c r="H52" s="578">
        <v>-0.318</v>
      </c>
      <c r="I52" s="578">
        <v>-0.41399999999999998</v>
      </c>
      <c r="J52" s="578">
        <v>-0.318</v>
      </c>
    </row>
    <row r="53" spans="1:10" s="37" customFormat="1" ht="15" customHeight="1" x14ac:dyDescent="0.25">
      <c r="B53" s="50" t="s">
        <v>237</v>
      </c>
      <c r="C53" s="39">
        <v>4520</v>
      </c>
      <c r="D53" s="51" t="s">
        <v>239</v>
      </c>
      <c r="E53" s="223">
        <f>SUM(F53:J53)</f>
        <v>-1.9079999999999999</v>
      </c>
      <c r="F53" s="578">
        <v>-0.35799999999999998</v>
      </c>
      <c r="G53" s="578">
        <v>-0.29199999999999998</v>
      </c>
      <c r="H53" s="578">
        <v>-0.38200000000000001</v>
      </c>
      <c r="I53" s="578">
        <v>-0.49399999999999999</v>
      </c>
      <c r="J53" s="578">
        <v>-0.38200000000000001</v>
      </c>
    </row>
    <row r="54" spans="1:10" s="37" customFormat="1" ht="15" customHeight="1" x14ac:dyDescent="0.25">
      <c r="B54" s="50" t="s">
        <v>237</v>
      </c>
      <c r="C54" s="39">
        <v>4530</v>
      </c>
      <c r="D54" s="51" t="s">
        <v>240</v>
      </c>
      <c r="E54" s="223">
        <f>SUM(F54:J54)</f>
        <v>-2.0699999999999998</v>
      </c>
      <c r="F54" s="578">
        <v>-0.40899999999999997</v>
      </c>
      <c r="G54" s="578">
        <v>-0.39400000000000002</v>
      </c>
      <c r="H54" s="578">
        <v>-0.41199999999999998</v>
      </c>
      <c r="I54" s="578">
        <v>-0.443</v>
      </c>
      <c r="J54" s="578">
        <v>-0.41199999999999998</v>
      </c>
    </row>
    <row r="55" spans="1:10" s="37" customFormat="1" ht="15" customHeight="1" x14ac:dyDescent="0.25">
      <c r="B55" s="467" t="s">
        <v>237</v>
      </c>
      <c r="C55" s="466">
        <v>45</v>
      </c>
      <c r="D55" s="504" t="s">
        <v>201</v>
      </c>
      <c r="E55" s="223">
        <f>SUM(F55:J55)</f>
        <v>-1.8260000000000001</v>
      </c>
      <c r="F55" s="578">
        <v>-0.35099999999999998</v>
      </c>
      <c r="G55" s="578">
        <v>-0.29599999999999999</v>
      </c>
      <c r="H55" s="578">
        <v>-0.36199999999999999</v>
      </c>
      <c r="I55" s="578">
        <v>-0.45500000000000002</v>
      </c>
      <c r="J55" s="578">
        <v>-0.36199999999999999</v>
      </c>
    </row>
    <row r="56" spans="1:10" s="37" customFormat="1" ht="15" hidden="1" customHeight="1" x14ac:dyDescent="0.25">
      <c r="B56" s="52" t="str">
        <f>B55</f>
        <v>Information Technology</v>
      </c>
      <c r="C56" s="54">
        <f>C55</f>
        <v>45</v>
      </c>
      <c r="D56" s="53" t="s">
        <v>197</v>
      </c>
      <c r="E56" s="224">
        <f>SUM(F56:J56)</f>
        <v>-7.4449999999999985</v>
      </c>
      <c r="F56" s="225">
        <f>SUM(F52:F55)</f>
        <v>-1.4379999999999999</v>
      </c>
      <c r="G56" s="225">
        <f>SUM(G52:G55)</f>
        <v>-1.2529999999999999</v>
      </c>
      <c r="H56" s="225">
        <f>SUM(H52:H55)</f>
        <v>-1.4739999999999998</v>
      </c>
      <c r="I56" s="225">
        <f>SUM(I52:I55)</f>
        <v>-1.806</v>
      </c>
      <c r="J56" s="226">
        <f>SUM(J52:J55)</f>
        <v>-1.4739999999999998</v>
      </c>
    </row>
    <row r="57" spans="1:10" s="37" customFormat="1" ht="15" customHeight="1" x14ac:dyDescent="0.25">
      <c r="B57" s="38"/>
      <c r="C57" s="39"/>
      <c r="D57" s="40"/>
      <c r="E57" s="41"/>
      <c r="F57" s="42"/>
      <c r="G57" s="42"/>
      <c r="H57" s="42"/>
      <c r="I57" s="42"/>
      <c r="J57" s="42"/>
    </row>
    <row r="58" spans="1:10" s="43" customFormat="1" ht="15" customHeight="1" x14ac:dyDescent="0.25">
      <c r="B58" s="52" t="s">
        <v>241</v>
      </c>
      <c r="C58" s="45">
        <v>5010</v>
      </c>
      <c r="D58" s="61" t="s">
        <v>242</v>
      </c>
      <c r="E58" s="221">
        <f>SUM(F58:J58)</f>
        <v>-1.1179999999999999</v>
      </c>
      <c r="F58" s="578">
        <v>-0.20599999999999999</v>
      </c>
      <c r="G58" s="578">
        <v>-0.151</v>
      </c>
      <c r="H58" s="578">
        <v>-0.21199999999999999</v>
      </c>
      <c r="I58" s="578">
        <v>-0.33700000000000002</v>
      </c>
      <c r="J58" s="578">
        <v>-0.21199999999999999</v>
      </c>
    </row>
    <row r="59" spans="1:10" s="37" customFormat="1" ht="15" customHeight="1" x14ac:dyDescent="0.25">
      <c r="B59" s="38"/>
      <c r="C59" s="39"/>
      <c r="D59" s="40"/>
      <c r="E59" s="41"/>
      <c r="F59" s="42"/>
      <c r="G59" s="42"/>
      <c r="H59" s="42"/>
      <c r="I59" s="42"/>
      <c r="J59" s="42"/>
    </row>
    <row r="60" spans="1:10" s="43" customFormat="1" ht="15" customHeight="1" x14ac:dyDescent="0.25">
      <c r="B60" s="52" t="s">
        <v>243</v>
      </c>
      <c r="C60" s="45">
        <v>5510</v>
      </c>
      <c r="D60" s="61" t="s">
        <v>243</v>
      </c>
      <c r="E60" s="221">
        <f>SUM(F60:J60)</f>
        <v>-1.448</v>
      </c>
      <c r="F60" s="578">
        <v>-0.29899999999999999</v>
      </c>
      <c r="G60" s="578">
        <v>-0.25900000000000001</v>
      </c>
      <c r="H60" s="578">
        <v>-0.26700000000000002</v>
      </c>
      <c r="I60" s="578">
        <v>-0.35599999999999998</v>
      </c>
      <c r="J60" s="578">
        <v>-0.26700000000000002</v>
      </c>
    </row>
    <row r="61" spans="1:10" ht="15" customHeight="1" x14ac:dyDescent="0.25">
      <c r="A61" s="37"/>
      <c r="B61" s="38"/>
      <c r="D61" s="40"/>
      <c r="E61" s="41"/>
    </row>
    <row r="62" spans="1:10" s="37" customFormat="1" ht="15" customHeight="1" x14ac:dyDescent="0.25">
      <c r="B62" s="47" t="s">
        <v>246</v>
      </c>
      <c r="C62" s="48" t="s">
        <v>245</v>
      </c>
      <c r="D62" s="49" t="s">
        <v>244</v>
      </c>
      <c r="E62" s="222">
        <f t="shared" ref="E62:E66" si="2">SUM(F62:J62)</f>
        <v>-1.7749999999999999</v>
      </c>
      <c r="F62" s="578">
        <v>-0.29399999999999998</v>
      </c>
      <c r="G62" s="578">
        <v>-0.315</v>
      </c>
      <c r="H62" s="578">
        <v>-0.34399999999999997</v>
      </c>
      <c r="I62" s="578">
        <v>-0.47799999999999998</v>
      </c>
      <c r="J62" s="578">
        <v>-0.34399999999999997</v>
      </c>
    </row>
    <row r="63" spans="1:10" s="37" customFormat="1" ht="15" customHeight="1" x14ac:dyDescent="0.25">
      <c r="B63" s="62" t="s">
        <v>246</v>
      </c>
      <c r="C63" s="39" t="s">
        <v>245</v>
      </c>
      <c r="D63" s="51" t="s">
        <v>247</v>
      </c>
      <c r="E63" s="223">
        <f t="shared" si="2"/>
        <v>-1.7749999999999999</v>
      </c>
      <c r="F63" s="578">
        <v>-0.29399999999999998</v>
      </c>
      <c r="G63" s="578">
        <v>-0.315</v>
      </c>
      <c r="H63" s="578">
        <v>-0.34399999999999997</v>
      </c>
      <c r="I63" s="578">
        <v>-0.47799999999999998</v>
      </c>
      <c r="J63" s="578">
        <v>-0.34399999999999997</v>
      </c>
    </row>
    <row r="64" spans="1:10" s="37" customFormat="1" ht="15" customHeight="1" x14ac:dyDescent="0.25">
      <c r="B64" s="50" t="s">
        <v>246</v>
      </c>
      <c r="C64" s="39" t="s">
        <v>245</v>
      </c>
      <c r="D64" s="51" t="s">
        <v>248</v>
      </c>
      <c r="E64" s="223">
        <f t="shared" si="2"/>
        <v>-1.7749999999999999</v>
      </c>
      <c r="F64" s="578">
        <v>-0.29399999999999998</v>
      </c>
      <c r="G64" s="578">
        <v>-0.315</v>
      </c>
      <c r="H64" s="578">
        <v>-0.34399999999999997</v>
      </c>
      <c r="I64" s="578">
        <v>-0.47799999999999998</v>
      </c>
      <c r="J64" s="578">
        <v>-0.34399999999999997</v>
      </c>
    </row>
    <row r="65" spans="1:10" s="37" customFormat="1" ht="15" customHeight="1" x14ac:dyDescent="0.25">
      <c r="B65" s="63" t="s">
        <v>246</v>
      </c>
      <c r="C65" s="466" t="s">
        <v>770</v>
      </c>
      <c r="D65" s="504" t="s">
        <v>249</v>
      </c>
      <c r="E65" s="223">
        <f t="shared" si="2"/>
        <v>-1.7749999999999999</v>
      </c>
      <c r="F65" s="578">
        <v>-0.29399999999999998</v>
      </c>
      <c r="G65" s="578">
        <v>-0.315</v>
      </c>
      <c r="H65" s="578">
        <v>-0.34399999999999997</v>
      </c>
      <c r="I65" s="578">
        <v>-0.47799999999999998</v>
      </c>
      <c r="J65" s="578">
        <v>-0.34399999999999997</v>
      </c>
    </row>
    <row r="66" spans="1:10" s="37" customFormat="1" ht="15" hidden="1" customHeight="1" x14ac:dyDescent="0.25">
      <c r="B66" s="52" t="s">
        <v>250</v>
      </c>
      <c r="C66" s="54" t="s">
        <v>245</v>
      </c>
      <c r="D66" s="53" t="s">
        <v>197</v>
      </c>
      <c r="E66" s="224">
        <f t="shared" si="2"/>
        <v>-7.1</v>
      </c>
      <c r="F66" s="225">
        <f>SUM(F62:F65)</f>
        <v>-1.1759999999999999</v>
      </c>
      <c r="G66" s="225">
        <f>SUM(G62:G65)</f>
        <v>-1.26</v>
      </c>
      <c r="H66" s="225">
        <f>SUM(H62:H65)</f>
        <v>-1.3759999999999999</v>
      </c>
      <c r="I66" s="225">
        <f>SUM(I62:I65)</f>
        <v>-1.9119999999999999</v>
      </c>
      <c r="J66" s="226">
        <f>SUM(J62:J65)</f>
        <v>-1.3759999999999999</v>
      </c>
    </row>
    <row r="67" spans="1:10" ht="15" hidden="1" customHeight="1" x14ac:dyDescent="0.25">
      <c r="A67" s="37"/>
      <c r="B67" s="38"/>
      <c r="D67" s="40"/>
      <c r="E67" s="41"/>
    </row>
    <row r="68" spans="1:10" ht="15" hidden="1" customHeight="1" x14ac:dyDescent="0.25">
      <c r="B68" s="267" t="s">
        <v>251</v>
      </c>
      <c r="C68" s="268"/>
      <c r="D68" s="269"/>
      <c r="E68" s="221">
        <f>SUM(F68:J68)</f>
        <v>-65.465000000000003</v>
      </c>
      <c r="F68" s="225">
        <f>F66+F60+F58+F56+F50+F41+F35+F30+F24+F16+F10+F8</f>
        <v>-11.855999999999998</v>
      </c>
      <c r="G68" s="225">
        <f>G66+G60+G58+G56+G50+G41+G35+G30+G24+G16+G10+G8</f>
        <v>-12.214</v>
      </c>
      <c r="H68" s="225">
        <f>H66+H60+H58+H56+H50+H41+H35+H30+H24+H16+H10+H8</f>
        <v>-12.920999999999999</v>
      </c>
      <c r="I68" s="225">
        <f>I66+I60+I58+I56+I50+I41+I35+I30+I24+I16+I10+I8</f>
        <v>-15.553000000000001</v>
      </c>
      <c r="J68" s="226">
        <f>J66+J60+J58+J56+J50+J41+J35+J30+J24+J16+J10+J8</f>
        <v>-12.920999999999999</v>
      </c>
    </row>
    <row r="70" spans="1:10" s="64" customFormat="1" ht="15" customHeight="1" x14ac:dyDescent="0.25">
      <c r="B70" s="65" t="s">
        <v>482</v>
      </c>
      <c r="C70" s="54"/>
      <c r="D70" s="53"/>
      <c r="E70" s="221">
        <f>SUM(F70:J70)</f>
        <v>-0.53199999999999992</v>
      </c>
      <c r="F70" s="578">
        <v>-8.7999999999999995E-2</v>
      </c>
      <c r="G70" s="578">
        <v>-9.4E-2</v>
      </c>
      <c r="H70" s="578">
        <v>-0.10299999999999999</v>
      </c>
      <c r="I70" s="578">
        <v>-0.14399999999999999</v>
      </c>
      <c r="J70" s="578">
        <v>-0.10299999999999999</v>
      </c>
    </row>
  </sheetData>
  <sheetProtection formatCells="0" formatColumns="0" formatRows="0"/>
  <mergeCells count="1">
    <mergeCell ref="E5:J5"/>
  </mergeCells>
  <dataValidations count="1">
    <dataValidation type="custom" allowBlank="1" showInputMessage="1" showErrorMessage="1" errorTitle="Data entry error:" error="Please enter a numeric value or leave blank!" sqref="F60:J60 F37:J40 F32:J34 F26:J29 F18:J23 F12:J15 F10:J10 F8:J8 F62:J65 F43:J49 F58:J58 F52:J55 F70:J70">
      <formula1>OR(ISNUMBER(F8),ISBLANK(F8))</formula1>
    </dataValidation>
  </dataValidations>
  <pageMargins left="0.7" right="0.7" top="0.75" bottom="0.75" header="0.3" footer="0.3"/>
  <pageSetup scale="55" orientation="landscape" r:id="rId1"/>
  <headerFooter>
    <oddFooter>&amp;LPrinted: &amp;D&amp;R&amp;P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K71"/>
  <sheetViews>
    <sheetView showGridLines="0" zoomScale="80" zoomScaleNormal="80" workbookViewId="0">
      <pane ySplit="7" topLeftCell="A8" activePane="bottomLeft" state="frozen"/>
      <selection activeCell="L137" sqref="L137"/>
      <selection pane="bottomLeft" activeCell="A8" sqref="A8"/>
    </sheetView>
  </sheetViews>
  <sheetFormatPr defaultColWidth="9.140625" defaultRowHeight="15" customHeight="1" x14ac:dyDescent="0.25"/>
  <cols>
    <col min="1" max="1" width="1.85546875" style="27" customWidth="1"/>
    <col min="2" max="2" width="30" style="27" customWidth="1"/>
    <col min="3" max="3" width="13.7109375" style="28" customWidth="1"/>
    <col min="4" max="4" width="43.28515625" style="27" customWidth="1"/>
    <col min="5" max="5" width="13.140625" style="29" hidden="1" customWidth="1"/>
    <col min="6" max="9" width="18.85546875" style="29" customWidth="1"/>
    <col min="10" max="10" width="3.85546875" style="27" customWidth="1"/>
    <col min="11" max="11" width="11.7109375" style="27" customWidth="1"/>
    <col min="12" max="16384" width="9.140625" style="27"/>
  </cols>
  <sheetData>
    <row r="1" spans="1:11" s="30" customFormat="1" ht="15.75" customHeight="1" x14ac:dyDescent="0.25">
      <c r="A1" s="5" t="str">
        <f>TemplateName</f>
        <v>CCAR 2014 Market Shocks: Severely Adverse Scenario</v>
      </c>
      <c r="C1" s="4"/>
      <c r="D1" s="9"/>
      <c r="F1" s="333"/>
      <c r="G1" s="333"/>
      <c r="H1" s="333"/>
      <c r="I1" s="333"/>
    </row>
    <row r="2" spans="1:11" ht="15.75" customHeight="1" x14ac:dyDescent="0.25">
      <c r="A2" s="31" t="s">
        <v>791</v>
      </c>
      <c r="C2" s="32"/>
      <c r="F2" s="333"/>
      <c r="G2" s="333"/>
      <c r="H2" s="333"/>
      <c r="I2" s="333"/>
    </row>
    <row r="3" spans="1:11" ht="15" customHeight="1" x14ac:dyDescent="0.2">
      <c r="B3" s="33"/>
      <c r="C3" s="32"/>
    </row>
    <row r="4" spans="1:11" ht="15" hidden="1" customHeight="1" x14ac:dyDescent="0.25">
      <c r="B4" s="242" t="s">
        <v>558</v>
      </c>
      <c r="C4" s="243"/>
      <c r="D4" s="275"/>
    </row>
    <row r="5" spans="1:11" s="34" customFormat="1" ht="15.75" customHeight="1" x14ac:dyDescent="0.25">
      <c r="C5" s="35"/>
      <c r="D5" s="609"/>
      <c r="E5" s="670" t="s">
        <v>751</v>
      </c>
      <c r="F5" s="671"/>
      <c r="G5" s="671"/>
      <c r="H5" s="671"/>
      <c r="I5" s="671"/>
      <c r="J5" s="161"/>
    </row>
    <row r="6" spans="1:11" s="36" customFormat="1" ht="36.75" customHeight="1" x14ac:dyDescent="0.25">
      <c r="B6" s="276" t="s">
        <v>205</v>
      </c>
      <c r="C6" s="277" t="s">
        <v>206</v>
      </c>
      <c r="D6" s="278" t="s">
        <v>207</v>
      </c>
      <c r="E6" s="279" t="s">
        <v>208</v>
      </c>
      <c r="F6" s="675" t="s">
        <v>154</v>
      </c>
      <c r="G6" s="676"/>
      <c r="H6" s="673" t="s">
        <v>477</v>
      </c>
      <c r="I6" s="674"/>
      <c r="J6" s="162"/>
    </row>
    <row r="7" spans="1:11" s="37" customFormat="1" ht="15" customHeight="1" x14ac:dyDescent="0.25">
      <c r="A7" s="166"/>
      <c r="B7" s="280"/>
      <c r="C7" s="281"/>
      <c r="D7" s="282"/>
      <c r="E7" s="283"/>
      <c r="F7" s="284" t="s">
        <v>455</v>
      </c>
      <c r="G7" s="285" t="s">
        <v>454</v>
      </c>
      <c r="H7" s="286" t="s">
        <v>455</v>
      </c>
      <c r="I7" s="287" t="s">
        <v>454</v>
      </c>
      <c r="J7" s="165"/>
    </row>
    <row r="8" spans="1:11" s="37" customFormat="1" ht="15" customHeight="1" x14ac:dyDescent="0.25">
      <c r="B8" s="38"/>
      <c r="C8" s="39"/>
      <c r="D8" s="40"/>
      <c r="E8" s="229"/>
      <c r="F8" s="230"/>
      <c r="G8" s="230"/>
      <c r="H8" s="230"/>
      <c r="I8" s="230"/>
      <c r="J8" s="231"/>
      <c r="K8" s="231"/>
    </row>
    <row r="9" spans="1:11" s="43" customFormat="1" ht="15" customHeight="1" x14ac:dyDescent="0.25">
      <c r="B9" s="44" t="s">
        <v>213</v>
      </c>
      <c r="C9" s="45">
        <v>1010</v>
      </c>
      <c r="D9" s="46" t="s">
        <v>213</v>
      </c>
      <c r="E9" s="221">
        <f>SUM(F9:I9)</f>
        <v>-1.0780000000000001</v>
      </c>
      <c r="F9" s="578">
        <v>-0.42599999999999999</v>
      </c>
      <c r="G9" s="578">
        <v>-0.12</v>
      </c>
      <c r="H9" s="578">
        <v>-0.44</v>
      </c>
      <c r="I9" s="578">
        <v>-9.1999999999999998E-2</v>
      </c>
      <c r="J9" s="232"/>
      <c r="K9" s="232"/>
    </row>
    <row r="10" spans="1:11" s="37" customFormat="1" ht="15" customHeight="1" x14ac:dyDescent="0.25">
      <c r="B10" s="38"/>
      <c r="C10" s="39"/>
      <c r="D10" s="40"/>
      <c r="E10" s="229"/>
      <c r="F10" s="230"/>
      <c r="G10" s="230"/>
      <c r="H10" s="230"/>
      <c r="I10" s="230"/>
      <c r="J10" s="231"/>
      <c r="K10" s="231"/>
    </row>
    <row r="11" spans="1:11" s="43" customFormat="1" ht="15" customHeight="1" x14ac:dyDescent="0.25">
      <c r="B11" s="44" t="s">
        <v>214</v>
      </c>
      <c r="C11" s="45">
        <v>1510</v>
      </c>
      <c r="D11" s="46" t="s">
        <v>214</v>
      </c>
      <c r="E11" s="221">
        <f>SUM(F11:I11)</f>
        <v>-1.2410000000000001</v>
      </c>
      <c r="F11" s="578">
        <v>-0.5</v>
      </c>
      <c r="G11" s="578">
        <v>-0.17</v>
      </c>
      <c r="H11" s="578">
        <v>-0.53900000000000003</v>
      </c>
      <c r="I11" s="578">
        <v>-3.2000000000000001E-2</v>
      </c>
      <c r="J11" s="232"/>
      <c r="K11" s="232"/>
    </row>
    <row r="12" spans="1:11" s="37" customFormat="1" ht="15" customHeight="1" x14ac:dyDescent="0.25">
      <c r="B12" s="38"/>
      <c r="C12" s="39"/>
      <c r="D12" s="40"/>
      <c r="E12" s="229"/>
      <c r="F12" s="230"/>
      <c r="G12" s="230"/>
      <c r="H12" s="230"/>
      <c r="I12" s="230"/>
      <c r="J12" s="231"/>
      <c r="K12" s="231"/>
    </row>
    <row r="13" spans="1:11" s="37" customFormat="1" ht="15" customHeight="1" x14ac:dyDescent="0.25">
      <c r="B13" s="47" t="s">
        <v>215</v>
      </c>
      <c r="C13" s="48">
        <v>2010</v>
      </c>
      <c r="D13" s="49" t="s">
        <v>216</v>
      </c>
      <c r="E13" s="222">
        <f>SUM(F13:I13)</f>
        <v>-0.78200000000000003</v>
      </c>
      <c r="F13" s="578">
        <v>-0.36</v>
      </c>
      <c r="G13" s="578">
        <v>-1.2E-2</v>
      </c>
      <c r="H13" s="578">
        <v>-0.39600000000000002</v>
      </c>
      <c r="I13" s="578">
        <v>-1.4E-2</v>
      </c>
      <c r="J13" s="231"/>
      <c r="K13" s="231"/>
    </row>
    <row r="14" spans="1:11" s="37" customFormat="1" ht="15" customHeight="1" x14ac:dyDescent="0.25">
      <c r="B14" s="50" t="s">
        <v>215</v>
      </c>
      <c r="C14" s="39">
        <v>2020</v>
      </c>
      <c r="D14" s="51" t="s">
        <v>217</v>
      </c>
      <c r="E14" s="223">
        <f>SUM(F14:I14)</f>
        <v>-0.61699999999999999</v>
      </c>
      <c r="F14" s="578">
        <v>-0.23799999999999999</v>
      </c>
      <c r="G14" s="578">
        <v>-9.1999999999999998E-2</v>
      </c>
      <c r="H14" s="578">
        <v>-0.255</v>
      </c>
      <c r="I14" s="578">
        <v>-3.2000000000000001E-2</v>
      </c>
      <c r="J14" s="231"/>
      <c r="K14" s="231"/>
    </row>
    <row r="15" spans="1:11" s="37" customFormat="1" ht="15" customHeight="1" x14ac:dyDescent="0.25">
      <c r="B15" s="50" t="s">
        <v>215</v>
      </c>
      <c r="C15" s="39">
        <v>2030</v>
      </c>
      <c r="D15" s="51" t="s">
        <v>218</v>
      </c>
      <c r="E15" s="223">
        <f>SUM(F15:I15)</f>
        <v>-0.64200000000000002</v>
      </c>
      <c r="F15" s="578">
        <v>-0.253</v>
      </c>
      <c r="G15" s="578">
        <v>-6.4000000000000001E-2</v>
      </c>
      <c r="H15" s="578">
        <v>-0.29299999999999998</v>
      </c>
      <c r="I15" s="578">
        <v>-3.2000000000000001E-2</v>
      </c>
      <c r="J15" s="231"/>
      <c r="K15" s="231"/>
    </row>
    <row r="16" spans="1:11" s="37" customFormat="1" ht="15" customHeight="1" x14ac:dyDescent="0.25">
      <c r="B16" s="467" t="s">
        <v>215</v>
      </c>
      <c r="C16" s="466">
        <v>20</v>
      </c>
      <c r="D16" s="504" t="s">
        <v>201</v>
      </c>
      <c r="E16" s="223">
        <f>SUM(F16:I16)</f>
        <v>-0.80500000000000005</v>
      </c>
      <c r="F16" s="578">
        <v>-0.33600000000000002</v>
      </c>
      <c r="G16" s="578">
        <v>-6.4000000000000001E-2</v>
      </c>
      <c r="H16" s="578">
        <v>-0.36399999999999999</v>
      </c>
      <c r="I16" s="578">
        <v>-4.1000000000000002E-2</v>
      </c>
      <c r="J16" s="231"/>
      <c r="K16" s="231"/>
    </row>
    <row r="17" spans="1:11" s="37" customFormat="1" ht="15" hidden="1" customHeight="1" x14ac:dyDescent="0.25">
      <c r="B17" s="52" t="s">
        <v>215</v>
      </c>
      <c r="C17" s="45">
        <v>20</v>
      </c>
      <c r="D17" s="53" t="s">
        <v>197</v>
      </c>
      <c r="E17" s="224">
        <f>SUM(F17:I17)</f>
        <v>-2.8460000000000001</v>
      </c>
      <c r="F17" s="225">
        <f>SUM(F13:F16)</f>
        <v>-1.1870000000000001</v>
      </c>
      <c r="G17" s="225">
        <f>SUM(G13:G16)</f>
        <v>-0.23199999999999998</v>
      </c>
      <c r="H17" s="225">
        <f>SUM(H13:H16)</f>
        <v>-1.3079999999999998</v>
      </c>
      <c r="I17" s="225">
        <f>SUM(I13:I16)</f>
        <v>-0.11899999999999999</v>
      </c>
      <c r="J17" s="233"/>
      <c r="K17" s="231"/>
    </row>
    <row r="18" spans="1:11" s="37" customFormat="1" ht="15" customHeight="1" x14ac:dyDescent="0.25">
      <c r="B18" s="38"/>
      <c r="C18" s="39"/>
      <c r="D18" s="40"/>
      <c r="E18" s="229"/>
      <c r="F18" s="230"/>
      <c r="G18" s="230"/>
      <c r="H18" s="230"/>
      <c r="I18" s="230"/>
      <c r="J18" s="231"/>
      <c r="K18" s="231"/>
    </row>
    <row r="19" spans="1:11" s="37" customFormat="1" ht="15" customHeight="1" x14ac:dyDescent="0.25">
      <c r="B19" s="47" t="s">
        <v>219</v>
      </c>
      <c r="C19" s="48">
        <v>2510</v>
      </c>
      <c r="D19" s="49" t="s">
        <v>220</v>
      </c>
      <c r="E19" s="222">
        <f t="shared" ref="E19:E25" si="0">SUM(F19:I19)</f>
        <v>-1.0779999999999998</v>
      </c>
      <c r="F19" s="578">
        <v>-0.501</v>
      </c>
      <c r="G19" s="578">
        <v>-0.151</v>
      </c>
      <c r="H19" s="578">
        <v>-0.38500000000000001</v>
      </c>
      <c r="I19" s="578">
        <v>-4.1000000000000002E-2</v>
      </c>
      <c r="J19" s="231"/>
      <c r="K19" s="231"/>
    </row>
    <row r="20" spans="1:11" s="37" customFormat="1" ht="15" customHeight="1" x14ac:dyDescent="0.25">
      <c r="B20" s="50" t="s">
        <v>219</v>
      </c>
      <c r="C20" s="39">
        <v>2520</v>
      </c>
      <c r="D20" s="51" t="s">
        <v>221</v>
      </c>
      <c r="E20" s="223">
        <f t="shared" si="0"/>
        <v>-0.71900000000000008</v>
      </c>
      <c r="F20" s="578">
        <v>-0.252</v>
      </c>
      <c r="G20" s="578">
        <v>-7.3999999999999996E-2</v>
      </c>
      <c r="H20" s="578">
        <v>-0.371</v>
      </c>
      <c r="I20" s="578">
        <v>-2.1999999999999999E-2</v>
      </c>
      <c r="J20" s="231"/>
      <c r="K20" s="231"/>
    </row>
    <row r="21" spans="1:11" s="37" customFormat="1" ht="15" customHeight="1" x14ac:dyDescent="0.25">
      <c r="B21" s="50" t="s">
        <v>219</v>
      </c>
      <c r="C21" s="39">
        <v>2530</v>
      </c>
      <c r="D21" s="51" t="s">
        <v>222</v>
      </c>
      <c r="E21" s="223">
        <f t="shared" si="0"/>
        <v>-0.3</v>
      </c>
      <c r="F21" s="578">
        <v>-0.123</v>
      </c>
      <c r="G21" s="578">
        <v>8.0000000000000002E-3</v>
      </c>
      <c r="H21" s="578">
        <v>-0.20200000000000001</v>
      </c>
      <c r="I21" s="578">
        <v>1.7000000000000001E-2</v>
      </c>
      <c r="J21" s="231"/>
      <c r="K21" s="231"/>
    </row>
    <row r="22" spans="1:11" s="37" customFormat="1" ht="15" customHeight="1" x14ac:dyDescent="0.25">
      <c r="B22" s="50" t="s">
        <v>219</v>
      </c>
      <c r="C22" s="39">
        <v>2540</v>
      </c>
      <c r="D22" s="51" t="s">
        <v>223</v>
      </c>
      <c r="E22" s="223">
        <f t="shared" si="0"/>
        <v>-0.72500000000000009</v>
      </c>
      <c r="F22" s="578">
        <v>-0.32300000000000001</v>
      </c>
      <c r="G22" s="578">
        <v>-5.6000000000000001E-2</v>
      </c>
      <c r="H22" s="578">
        <v>-0.29599999999999999</v>
      </c>
      <c r="I22" s="578">
        <v>-0.05</v>
      </c>
      <c r="J22" s="231"/>
      <c r="K22" s="231"/>
    </row>
    <row r="23" spans="1:11" s="37" customFormat="1" ht="15" customHeight="1" x14ac:dyDescent="0.25">
      <c r="B23" s="50" t="s">
        <v>219</v>
      </c>
      <c r="C23" s="39">
        <v>2550</v>
      </c>
      <c r="D23" s="51" t="s">
        <v>224</v>
      </c>
      <c r="E23" s="223">
        <f t="shared" si="0"/>
        <v>-0.54300000000000004</v>
      </c>
      <c r="F23" s="578">
        <v>-0.23300000000000001</v>
      </c>
      <c r="G23" s="578">
        <v>-4.7E-2</v>
      </c>
      <c r="H23" s="578">
        <v>-0.24099999999999999</v>
      </c>
      <c r="I23" s="578">
        <v>-2.1999999999999999E-2</v>
      </c>
      <c r="J23" s="231"/>
      <c r="K23" s="231"/>
    </row>
    <row r="24" spans="1:11" s="37" customFormat="1" ht="15" customHeight="1" x14ac:dyDescent="0.25">
      <c r="B24" s="467" t="s">
        <v>219</v>
      </c>
      <c r="C24" s="466">
        <v>25</v>
      </c>
      <c r="D24" s="504" t="s">
        <v>201</v>
      </c>
      <c r="E24" s="223">
        <f t="shared" si="0"/>
        <v>-0.66500000000000004</v>
      </c>
      <c r="F24" s="578">
        <v>-0.26100000000000001</v>
      </c>
      <c r="G24" s="578">
        <v>-7.3999999999999996E-2</v>
      </c>
      <c r="H24" s="578">
        <v>-0.308</v>
      </c>
      <c r="I24" s="578">
        <v>-2.1999999999999999E-2</v>
      </c>
      <c r="J24" s="231"/>
      <c r="K24" s="231"/>
    </row>
    <row r="25" spans="1:11" ht="15" hidden="1" customHeight="1" x14ac:dyDescent="0.25">
      <c r="B25" s="52" t="str">
        <f>B24</f>
        <v>Consumer Discretionary</v>
      </c>
      <c r="C25" s="54">
        <f>C24</f>
        <v>25</v>
      </c>
      <c r="D25" s="53" t="s">
        <v>197</v>
      </c>
      <c r="E25" s="224">
        <f t="shared" si="0"/>
        <v>-4.03</v>
      </c>
      <c r="F25" s="227">
        <f>SUM(F19:F24)</f>
        <v>-1.6930000000000001</v>
      </c>
      <c r="G25" s="227">
        <f>SUM(G19:G24)</f>
        <v>-0.39399999999999996</v>
      </c>
      <c r="H25" s="227">
        <f>SUM(H19:H24)</f>
        <v>-1.8030000000000002</v>
      </c>
      <c r="I25" s="227">
        <f>SUM(I19:I24)</f>
        <v>-0.13999999999999999</v>
      </c>
      <c r="J25" s="234"/>
      <c r="K25" s="235"/>
    </row>
    <row r="26" spans="1:11" ht="15" customHeight="1" x14ac:dyDescent="0.25">
      <c r="A26" s="37"/>
      <c r="B26" s="38"/>
      <c r="D26" s="40"/>
      <c r="E26" s="229"/>
      <c r="F26" s="236"/>
      <c r="G26" s="236"/>
      <c r="H26" s="236"/>
      <c r="I26" s="236"/>
      <c r="J26" s="235"/>
      <c r="K26" s="235"/>
    </row>
    <row r="27" spans="1:11" s="37" customFormat="1" ht="15" customHeight="1" x14ac:dyDescent="0.25">
      <c r="B27" s="56" t="s">
        <v>225</v>
      </c>
      <c r="C27" s="48">
        <v>3010</v>
      </c>
      <c r="D27" s="57" t="s">
        <v>226</v>
      </c>
      <c r="E27" s="222">
        <f>SUM(F27:I27)</f>
        <v>-0.376</v>
      </c>
      <c r="F27" s="578">
        <v>-0.13900000000000001</v>
      </c>
      <c r="G27" s="578">
        <v>-6.4000000000000001E-2</v>
      </c>
      <c r="H27" s="578">
        <v>-0.188</v>
      </c>
      <c r="I27" s="578">
        <v>1.4999999999999999E-2</v>
      </c>
      <c r="J27" s="231"/>
      <c r="K27" s="231"/>
    </row>
    <row r="28" spans="1:11" s="37" customFormat="1" ht="15" customHeight="1" x14ac:dyDescent="0.25">
      <c r="B28" s="58" t="s">
        <v>225</v>
      </c>
      <c r="C28" s="39">
        <v>3020</v>
      </c>
      <c r="D28" s="38" t="s">
        <v>227</v>
      </c>
      <c r="E28" s="223">
        <f>SUM(F28:I28)</f>
        <v>-0.26900000000000002</v>
      </c>
      <c r="F28" s="578">
        <v>-0.11799999999999999</v>
      </c>
      <c r="G28" s="578">
        <v>1E-3</v>
      </c>
      <c r="H28" s="578">
        <v>-0.16700000000000001</v>
      </c>
      <c r="I28" s="578">
        <v>1.4999999999999999E-2</v>
      </c>
      <c r="J28" s="231"/>
      <c r="K28" s="231"/>
    </row>
    <row r="29" spans="1:11" s="37" customFormat="1" ht="15" customHeight="1" x14ac:dyDescent="0.25">
      <c r="B29" s="58" t="s">
        <v>225</v>
      </c>
      <c r="C29" s="39">
        <v>3030</v>
      </c>
      <c r="D29" s="51" t="s">
        <v>228</v>
      </c>
      <c r="E29" s="223">
        <f>SUM(F29:I29)</f>
        <v>-0.19600000000000001</v>
      </c>
      <c r="F29" s="578">
        <v>-2.7E-2</v>
      </c>
      <c r="G29" s="578">
        <v>-0.12</v>
      </c>
      <c r="H29" s="578">
        <v>-6.4000000000000001E-2</v>
      </c>
      <c r="I29" s="578">
        <v>1.4999999999999999E-2</v>
      </c>
      <c r="J29" s="231"/>
      <c r="K29" s="231"/>
    </row>
    <row r="30" spans="1:11" s="37" customFormat="1" ht="15" customHeight="1" x14ac:dyDescent="0.25">
      <c r="B30" s="467" t="s">
        <v>225</v>
      </c>
      <c r="C30" s="466">
        <v>30</v>
      </c>
      <c r="D30" s="504" t="s">
        <v>201</v>
      </c>
      <c r="E30" s="223">
        <f>SUM(F30:I30)</f>
        <v>-0.246</v>
      </c>
      <c r="F30" s="578">
        <v>-0.10299999999999999</v>
      </c>
      <c r="G30" s="578">
        <v>8.0000000000000002E-3</v>
      </c>
      <c r="H30" s="578">
        <v>-0.155</v>
      </c>
      <c r="I30" s="578">
        <v>4.0000000000000001E-3</v>
      </c>
      <c r="J30" s="231"/>
      <c r="K30" s="231"/>
    </row>
    <row r="31" spans="1:11" s="37" customFormat="1" ht="15" hidden="1" customHeight="1" x14ac:dyDescent="0.25">
      <c r="B31" s="52" t="str">
        <f>B30</f>
        <v>Consumer Staples</v>
      </c>
      <c r="C31" s="54">
        <f>C30</f>
        <v>30</v>
      </c>
      <c r="D31" s="53" t="s">
        <v>197</v>
      </c>
      <c r="E31" s="224">
        <f>SUM(F31:I31)</f>
        <v>-1.0870000000000002</v>
      </c>
      <c r="F31" s="225">
        <f>SUM(F27:F30)</f>
        <v>-0.38700000000000001</v>
      </c>
      <c r="G31" s="225">
        <f>SUM(G27:G30)</f>
        <v>-0.17499999999999999</v>
      </c>
      <c r="H31" s="225">
        <f>SUM(H27:H30)</f>
        <v>-0.57399999999999995</v>
      </c>
      <c r="I31" s="225">
        <f>SUM(I27:I30)</f>
        <v>4.9000000000000002E-2</v>
      </c>
      <c r="J31" s="233"/>
      <c r="K31" s="231"/>
    </row>
    <row r="32" spans="1:11" s="37" customFormat="1" ht="15" customHeight="1" x14ac:dyDescent="0.25">
      <c r="B32" s="38"/>
      <c r="C32" s="39"/>
      <c r="D32" s="40"/>
      <c r="E32" s="229"/>
      <c r="F32" s="230"/>
      <c r="G32" s="230"/>
      <c r="H32" s="230"/>
      <c r="I32" s="230"/>
      <c r="J32" s="231"/>
      <c r="K32" s="231"/>
    </row>
    <row r="33" spans="2:11" s="37" customFormat="1" ht="15" customHeight="1" x14ac:dyDescent="0.25">
      <c r="B33" s="47" t="s">
        <v>229</v>
      </c>
      <c r="C33" s="48">
        <v>3510</v>
      </c>
      <c r="D33" s="49" t="s">
        <v>230</v>
      </c>
      <c r="E33" s="222">
        <f>SUM(F33:I33)</f>
        <v>-0.47799999999999998</v>
      </c>
      <c r="F33" s="578">
        <v>-0.24399999999999999</v>
      </c>
      <c r="G33" s="578">
        <v>-1.7999999999999999E-2</v>
      </c>
      <c r="H33" s="578">
        <v>-0.25</v>
      </c>
      <c r="I33" s="578">
        <v>3.4000000000000002E-2</v>
      </c>
      <c r="J33" s="231"/>
      <c r="K33" s="231"/>
    </row>
    <row r="34" spans="2:11" s="37" customFormat="1" ht="15" customHeight="1" x14ac:dyDescent="0.25">
      <c r="B34" s="50" t="s">
        <v>229</v>
      </c>
      <c r="C34" s="39">
        <v>3520</v>
      </c>
      <c r="D34" s="51" t="s">
        <v>231</v>
      </c>
      <c r="E34" s="223">
        <f>SUM(F34:I34)</f>
        <v>-8.299999999999999E-2</v>
      </c>
      <c r="F34" s="578">
        <v>-7.0000000000000007E-2</v>
      </c>
      <c r="G34" s="578">
        <v>5.8000000000000003E-2</v>
      </c>
      <c r="H34" s="578">
        <v>-0.105</v>
      </c>
      <c r="I34" s="578">
        <v>3.4000000000000002E-2</v>
      </c>
      <c r="J34" s="231"/>
      <c r="K34" s="231"/>
    </row>
    <row r="35" spans="2:11" s="37" customFormat="1" ht="15" customHeight="1" x14ac:dyDescent="0.25">
      <c r="B35" s="467" t="s">
        <v>229</v>
      </c>
      <c r="C35" s="466">
        <v>35</v>
      </c>
      <c r="D35" s="504" t="s">
        <v>201</v>
      </c>
      <c r="E35" s="223">
        <f>SUM(F35:I35)</f>
        <v>-0.224</v>
      </c>
      <c r="F35" s="578">
        <v>-0.127</v>
      </c>
      <c r="G35" s="578">
        <v>8.9999999999999993E-3</v>
      </c>
      <c r="H35" s="578">
        <v>-0.14000000000000001</v>
      </c>
      <c r="I35" s="578">
        <v>3.4000000000000002E-2</v>
      </c>
      <c r="J35" s="231"/>
      <c r="K35" s="231"/>
    </row>
    <row r="36" spans="2:11" s="37" customFormat="1" ht="15" hidden="1" customHeight="1" x14ac:dyDescent="0.25">
      <c r="B36" s="52" t="str">
        <f>B35</f>
        <v>Health Care</v>
      </c>
      <c r="C36" s="54">
        <f>C35</f>
        <v>35</v>
      </c>
      <c r="D36" s="53" t="s">
        <v>197</v>
      </c>
      <c r="E36" s="224">
        <f>SUM(F36:I36)</f>
        <v>-0.78500000000000003</v>
      </c>
      <c r="F36" s="225">
        <f>SUM(F33:F35)</f>
        <v>-0.441</v>
      </c>
      <c r="G36" s="225">
        <f>SUM(G33:G35)</f>
        <v>4.9000000000000009E-2</v>
      </c>
      <c r="H36" s="225">
        <f>SUM(H33:H35)</f>
        <v>-0.495</v>
      </c>
      <c r="I36" s="225">
        <f>SUM(I33:I35)</f>
        <v>0.10200000000000001</v>
      </c>
      <c r="J36" s="233"/>
      <c r="K36" s="231"/>
    </row>
    <row r="37" spans="2:11" s="37" customFormat="1" ht="15" customHeight="1" x14ac:dyDescent="0.25">
      <c r="B37" s="38"/>
      <c r="C37" s="59"/>
      <c r="D37" s="40"/>
      <c r="E37" s="229"/>
      <c r="F37" s="237"/>
      <c r="G37" s="237"/>
      <c r="H37" s="237"/>
      <c r="I37" s="237"/>
      <c r="J37" s="231"/>
      <c r="K37" s="231"/>
    </row>
    <row r="38" spans="2:11" s="37" customFormat="1" ht="15" customHeight="1" x14ac:dyDescent="0.25">
      <c r="B38" s="47" t="s">
        <v>232</v>
      </c>
      <c r="C38" s="48">
        <v>4010</v>
      </c>
      <c r="D38" s="49" t="s">
        <v>233</v>
      </c>
      <c r="E38" s="222">
        <f>SUM(F38:I38)</f>
        <v>-0.72899999999999998</v>
      </c>
      <c r="F38" s="578">
        <v>-0.186</v>
      </c>
      <c r="G38" s="578">
        <v>-6.7000000000000004E-2</v>
      </c>
      <c r="H38" s="578">
        <v>-0.43099999999999999</v>
      </c>
      <c r="I38" s="578">
        <v>-4.4999999999999998E-2</v>
      </c>
      <c r="J38" s="231"/>
      <c r="K38" s="231"/>
    </row>
    <row r="39" spans="2:11" s="37" customFormat="1" ht="15" customHeight="1" x14ac:dyDescent="0.25">
      <c r="B39" s="50" t="s">
        <v>232</v>
      </c>
      <c r="C39" s="39">
        <v>4020</v>
      </c>
      <c r="D39" s="51" t="s">
        <v>234</v>
      </c>
      <c r="E39" s="223">
        <f>SUM(F39:I39)</f>
        <v>-0.97200000000000009</v>
      </c>
      <c r="F39" s="578">
        <v>-0.40100000000000002</v>
      </c>
      <c r="G39" s="578">
        <v>-7.9000000000000001E-2</v>
      </c>
      <c r="H39" s="578">
        <v>-0.44400000000000001</v>
      </c>
      <c r="I39" s="578">
        <v>-4.8000000000000001E-2</v>
      </c>
      <c r="J39" s="231"/>
      <c r="K39" s="231"/>
    </row>
    <row r="40" spans="2:11" s="37" customFormat="1" ht="15" customHeight="1" x14ac:dyDescent="0.25">
      <c r="B40" s="50" t="s">
        <v>232</v>
      </c>
      <c r="C40" s="39">
        <v>4030</v>
      </c>
      <c r="D40" s="51" t="s">
        <v>235</v>
      </c>
      <c r="E40" s="223">
        <f>SUM(F40:I40)</f>
        <v>-1.0579999999999998</v>
      </c>
      <c r="F40" s="578">
        <v>-0.35099999999999998</v>
      </c>
      <c r="G40" s="578">
        <v>-0.19</v>
      </c>
      <c r="H40" s="578">
        <v>-0.34499999999999997</v>
      </c>
      <c r="I40" s="578">
        <v>-0.17199999999999999</v>
      </c>
      <c r="J40" s="231"/>
      <c r="K40" s="231"/>
    </row>
    <row r="41" spans="2:11" s="37" customFormat="1" ht="15" customHeight="1" x14ac:dyDescent="0.25">
      <c r="B41" s="467" t="s">
        <v>232</v>
      </c>
      <c r="C41" s="466"/>
      <c r="D41" s="504" t="s">
        <v>201</v>
      </c>
      <c r="E41" s="223">
        <f>SUM(F41:I41)</f>
        <v>-0.90399999999999991</v>
      </c>
      <c r="F41" s="578">
        <v>-0.35099999999999998</v>
      </c>
      <c r="G41" s="578">
        <v>-7.9000000000000001E-2</v>
      </c>
      <c r="H41" s="578">
        <v>-0.41299999999999998</v>
      </c>
      <c r="I41" s="578">
        <v>-6.0999999999999999E-2</v>
      </c>
      <c r="J41" s="231"/>
      <c r="K41" s="231"/>
    </row>
    <row r="42" spans="2:11" s="37" customFormat="1" ht="15" hidden="1" customHeight="1" x14ac:dyDescent="0.25">
      <c r="B42" s="52" t="s">
        <v>232</v>
      </c>
      <c r="C42" s="54"/>
      <c r="D42" s="53" t="s">
        <v>197</v>
      </c>
      <c r="E42" s="224">
        <f>SUM(F42:I42)</f>
        <v>-3.6629999999999998</v>
      </c>
      <c r="F42" s="225">
        <f>SUM(F38:F41)</f>
        <v>-1.2889999999999999</v>
      </c>
      <c r="G42" s="225">
        <f>SUM(G38:G41)</f>
        <v>-0.41500000000000004</v>
      </c>
      <c r="H42" s="225">
        <f>SUM(H38:H41)</f>
        <v>-1.633</v>
      </c>
      <c r="I42" s="225">
        <f>SUM(I38:I41)</f>
        <v>-0.32600000000000001</v>
      </c>
      <c r="J42" s="233"/>
      <c r="K42" s="231"/>
    </row>
    <row r="43" spans="2:11" s="37" customFormat="1" ht="15" customHeight="1" x14ac:dyDescent="0.25">
      <c r="B43" s="38"/>
      <c r="C43" s="39"/>
      <c r="D43" s="40"/>
      <c r="E43" s="229"/>
      <c r="F43" s="230"/>
      <c r="G43" s="230"/>
      <c r="H43" s="230"/>
      <c r="I43" s="230"/>
      <c r="J43" s="231"/>
      <c r="K43" s="231"/>
    </row>
    <row r="44" spans="2:11" s="37" customFormat="1" ht="15" customHeight="1" x14ac:dyDescent="0.25">
      <c r="B44" s="47" t="s">
        <v>597</v>
      </c>
      <c r="C44" s="48">
        <v>4040</v>
      </c>
      <c r="D44" s="49" t="s">
        <v>598</v>
      </c>
      <c r="E44" s="222">
        <f>SUM(F44:I44)</f>
        <v>-1.341</v>
      </c>
      <c r="F44" s="578">
        <v>-0.40200000000000002</v>
      </c>
      <c r="G44" s="578">
        <v>-0.35099999999999998</v>
      </c>
      <c r="H44" s="578">
        <v>-0.4</v>
      </c>
      <c r="I44" s="578">
        <v>-0.188</v>
      </c>
      <c r="J44" s="231"/>
      <c r="K44" s="231"/>
    </row>
    <row r="45" spans="2:11" s="37" customFormat="1" ht="15" customHeight="1" x14ac:dyDescent="0.25">
      <c r="B45" s="50" t="s">
        <v>597</v>
      </c>
      <c r="C45" s="39">
        <v>4040</v>
      </c>
      <c r="D45" s="51" t="s">
        <v>599</v>
      </c>
      <c r="E45" s="223">
        <f t="shared" ref="E45:E48" si="1">SUM(F45:I45)</f>
        <v>-1.341</v>
      </c>
      <c r="F45" s="578">
        <v>-0.40200000000000002</v>
      </c>
      <c r="G45" s="578">
        <v>-0.35099999999999998</v>
      </c>
      <c r="H45" s="578">
        <v>-0.4</v>
      </c>
      <c r="I45" s="578">
        <v>-0.188</v>
      </c>
      <c r="J45" s="231"/>
      <c r="K45" s="231"/>
    </row>
    <row r="46" spans="2:11" s="37" customFormat="1" ht="15" customHeight="1" x14ac:dyDescent="0.25">
      <c r="B46" s="50" t="s">
        <v>597</v>
      </c>
      <c r="C46" s="39">
        <v>4040</v>
      </c>
      <c r="D46" s="51" t="s">
        <v>600</v>
      </c>
      <c r="E46" s="223">
        <f t="shared" si="1"/>
        <v>-1.341</v>
      </c>
      <c r="F46" s="578">
        <v>-0.40200000000000002</v>
      </c>
      <c r="G46" s="578">
        <v>-0.35099999999999998</v>
      </c>
      <c r="H46" s="578">
        <v>-0.4</v>
      </c>
      <c r="I46" s="578">
        <v>-0.188</v>
      </c>
      <c r="J46" s="231"/>
      <c r="K46" s="231"/>
    </row>
    <row r="47" spans="2:11" s="37" customFormat="1" ht="15" customHeight="1" x14ac:dyDescent="0.25">
      <c r="B47" s="50" t="s">
        <v>597</v>
      </c>
      <c r="C47" s="39">
        <v>4040</v>
      </c>
      <c r="D47" s="51" t="s">
        <v>601</v>
      </c>
      <c r="E47" s="223">
        <f t="shared" si="1"/>
        <v>-1.341</v>
      </c>
      <c r="F47" s="578">
        <v>-0.40200000000000002</v>
      </c>
      <c r="G47" s="578">
        <v>-0.35099999999999998</v>
      </c>
      <c r="H47" s="578">
        <v>-0.4</v>
      </c>
      <c r="I47" s="578">
        <v>-0.188</v>
      </c>
      <c r="J47" s="231"/>
      <c r="K47" s="231"/>
    </row>
    <row r="48" spans="2:11" s="37" customFormat="1" ht="15" customHeight="1" x14ac:dyDescent="0.25">
      <c r="B48" s="50" t="s">
        <v>597</v>
      </c>
      <c r="C48" s="39">
        <v>4040</v>
      </c>
      <c r="D48" s="51" t="s">
        <v>602</v>
      </c>
      <c r="E48" s="223">
        <f t="shared" si="1"/>
        <v>-1.341</v>
      </c>
      <c r="F48" s="578">
        <v>-0.40200000000000002</v>
      </c>
      <c r="G48" s="578">
        <v>-0.35099999999999998</v>
      </c>
      <c r="H48" s="578">
        <v>-0.4</v>
      </c>
      <c r="I48" s="578">
        <v>-0.188</v>
      </c>
      <c r="J48" s="231"/>
      <c r="K48" s="231"/>
    </row>
    <row r="49" spans="1:11" s="37" customFormat="1" ht="15" customHeight="1" x14ac:dyDescent="0.25">
      <c r="B49" s="50" t="s">
        <v>597</v>
      </c>
      <c r="C49" s="39">
        <v>4040</v>
      </c>
      <c r="D49" s="51" t="s">
        <v>603</v>
      </c>
      <c r="E49" s="223">
        <f t="shared" ref="E49" si="2">SUM(F49:I49)</f>
        <v>-1.2529999999999999</v>
      </c>
      <c r="F49" s="578">
        <v>-0.40200000000000002</v>
      </c>
      <c r="G49" s="578">
        <v>-0.26300000000000001</v>
      </c>
      <c r="H49" s="578">
        <v>-0.4</v>
      </c>
      <c r="I49" s="578">
        <v>-0.188</v>
      </c>
      <c r="J49" s="231"/>
      <c r="K49" s="231"/>
    </row>
    <row r="50" spans="1:11" s="37" customFormat="1" ht="15" customHeight="1" x14ac:dyDescent="0.25">
      <c r="B50" s="467" t="s">
        <v>597</v>
      </c>
      <c r="C50" s="466">
        <v>4040</v>
      </c>
      <c r="D50" s="504" t="s">
        <v>201</v>
      </c>
      <c r="E50" s="223">
        <f>SUM(F50:I50)</f>
        <v>-1.2729999999999999</v>
      </c>
      <c r="F50" s="578">
        <v>-0.40200000000000002</v>
      </c>
      <c r="G50" s="578">
        <v>-0.28299999999999997</v>
      </c>
      <c r="H50" s="578">
        <v>-0.4</v>
      </c>
      <c r="I50" s="578">
        <v>-0.188</v>
      </c>
      <c r="J50" s="231"/>
      <c r="K50" s="231"/>
    </row>
    <row r="51" spans="1:11" ht="15" hidden="1" customHeight="1" x14ac:dyDescent="0.25">
      <c r="B51" s="52" t="str">
        <f>B50</f>
        <v xml:space="preserve">Real Estate </v>
      </c>
      <c r="C51" s="54">
        <f>C50</f>
        <v>4040</v>
      </c>
      <c r="D51" s="53" t="s">
        <v>197</v>
      </c>
      <c r="E51" s="224">
        <f>SUM(F51:I51)</f>
        <v>-9.2309999999999999</v>
      </c>
      <c r="F51" s="227">
        <f>SUM(F44:F50)</f>
        <v>-2.8140000000000005</v>
      </c>
      <c r="G51" s="227">
        <f>SUM(G44:G50)</f>
        <v>-2.3009999999999997</v>
      </c>
      <c r="H51" s="227">
        <f>SUM(H44:H50)</f>
        <v>-2.8</v>
      </c>
      <c r="I51" s="227">
        <f>SUM(I44:I50)</f>
        <v>-1.3159999999999998</v>
      </c>
      <c r="J51" s="234"/>
      <c r="K51" s="235"/>
    </row>
    <row r="52" spans="1:11" s="37" customFormat="1" ht="15" customHeight="1" x14ac:dyDescent="0.25">
      <c r="B52" s="38"/>
      <c r="C52" s="39"/>
      <c r="D52" s="40"/>
      <c r="E52" s="229"/>
      <c r="F52" s="230"/>
      <c r="G52" s="230"/>
      <c r="H52" s="230"/>
      <c r="I52" s="230"/>
      <c r="J52" s="231"/>
      <c r="K52" s="231"/>
    </row>
    <row r="53" spans="1:11" s="37" customFormat="1" ht="15" customHeight="1" x14ac:dyDescent="0.25">
      <c r="B53" s="47" t="s">
        <v>237</v>
      </c>
      <c r="C53" s="48">
        <v>4510</v>
      </c>
      <c r="D53" s="49" t="s">
        <v>238</v>
      </c>
      <c r="E53" s="222">
        <f>SUM(F53:I53)</f>
        <v>-0.69800000000000006</v>
      </c>
      <c r="F53" s="578">
        <v>-0.32</v>
      </c>
      <c r="G53" s="578">
        <v>-3.3000000000000002E-2</v>
      </c>
      <c r="H53" s="578">
        <v>-0.318</v>
      </c>
      <c r="I53" s="578">
        <v>-2.7E-2</v>
      </c>
      <c r="J53" s="231"/>
      <c r="K53" s="231"/>
    </row>
    <row r="54" spans="1:11" s="37" customFormat="1" ht="15" customHeight="1" x14ac:dyDescent="0.25">
      <c r="B54" s="50" t="s">
        <v>237</v>
      </c>
      <c r="C54" s="39">
        <v>4520</v>
      </c>
      <c r="D54" s="51" t="s">
        <v>239</v>
      </c>
      <c r="E54" s="223">
        <f>SUM(F54:I54)</f>
        <v>-0.8</v>
      </c>
      <c r="F54" s="578">
        <v>-0.35799999999999998</v>
      </c>
      <c r="G54" s="578">
        <v>-3.3000000000000002E-2</v>
      </c>
      <c r="H54" s="578">
        <v>-0.38200000000000001</v>
      </c>
      <c r="I54" s="578">
        <v>-2.7E-2</v>
      </c>
      <c r="J54" s="231"/>
      <c r="K54" s="231"/>
    </row>
    <row r="55" spans="1:11" s="37" customFormat="1" ht="15" customHeight="1" x14ac:dyDescent="0.25">
      <c r="B55" s="50" t="s">
        <v>237</v>
      </c>
      <c r="C55" s="39">
        <v>4530</v>
      </c>
      <c r="D55" s="51" t="s">
        <v>240</v>
      </c>
      <c r="E55" s="223">
        <f>SUM(F55:I55)</f>
        <v>-0.88099999999999989</v>
      </c>
      <c r="F55" s="578">
        <v>-0.40899999999999997</v>
      </c>
      <c r="G55" s="578">
        <v>-3.3000000000000002E-2</v>
      </c>
      <c r="H55" s="578">
        <v>-0.41199999999999998</v>
      </c>
      <c r="I55" s="578">
        <v>-2.7E-2</v>
      </c>
      <c r="J55" s="231"/>
      <c r="K55" s="231"/>
    </row>
    <row r="56" spans="1:11" s="37" customFormat="1" ht="15" customHeight="1" x14ac:dyDescent="0.25">
      <c r="B56" s="467" t="s">
        <v>237</v>
      </c>
      <c r="C56" s="466">
        <v>45</v>
      </c>
      <c r="D56" s="504" t="s">
        <v>201</v>
      </c>
      <c r="E56" s="223">
        <f>SUM(F56:I56)</f>
        <v>-0.77300000000000002</v>
      </c>
      <c r="F56" s="578">
        <v>-0.35099999999999998</v>
      </c>
      <c r="G56" s="578">
        <v>-3.3000000000000002E-2</v>
      </c>
      <c r="H56" s="578">
        <v>-0.36199999999999999</v>
      </c>
      <c r="I56" s="578">
        <v>-2.7E-2</v>
      </c>
      <c r="J56" s="231"/>
      <c r="K56" s="231"/>
    </row>
    <row r="57" spans="1:11" s="37" customFormat="1" ht="15" hidden="1" customHeight="1" x14ac:dyDescent="0.25">
      <c r="B57" s="52" t="str">
        <f>B56</f>
        <v>Information Technology</v>
      </c>
      <c r="C57" s="54">
        <f>C56</f>
        <v>45</v>
      </c>
      <c r="D57" s="53" t="s">
        <v>197</v>
      </c>
      <c r="E57" s="224">
        <f>SUM(F57:I57)</f>
        <v>-3.1519999999999997</v>
      </c>
      <c r="F57" s="225">
        <f>SUM(F53:F56)</f>
        <v>-1.4379999999999999</v>
      </c>
      <c r="G57" s="225">
        <f>SUM(G53:G56)</f>
        <v>-0.13200000000000001</v>
      </c>
      <c r="H57" s="225">
        <f>SUM(H53:H56)</f>
        <v>-1.4739999999999998</v>
      </c>
      <c r="I57" s="225">
        <f>SUM(I53:I56)</f>
        <v>-0.108</v>
      </c>
      <c r="J57" s="233"/>
      <c r="K57" s="231"/>
    </row>
    <row r="58" spans="1:11" s="37" customFormat="1" ht="15" customHeight="1" x14ac:dyDescent="0.25">
      <c r="B58" s="38"/>
      <c r="C58" s="39"/>
      <c r="D58" s="40"/>
      <c r="E58" s="229"/>
      <c r="F58" s="230"/>
      <c r="G58" s="230"/>
      <c r="H58" s="230"/>
      <c r="I58" s="230"/>
      <c r="J58" s="231"/>
      <c r="K58" s="231"/>
    </row>
    <row r="59" spans="1:11" s="43" customFormat="1" ht="15" customHeight="1" x14ac:dyDescent="0.25">
      <c r="B59" s="52" t="s">
        <v>241</v>
      </c>
      <c r="C59" s="45">
        <v>5010</v>
      </c>
      <c r="D59" s="61" t="s">
        <v>242</v>
      </c>
      <c r="E59" s="221">
        <f>SUM(F59:I59)</f>
        <v>-0.44199999999999995</v>
      </c>
      <c r="F59" s="578">
        <v>-0.20599999999999999</v>
      </c>
      <c r="G59" s="578">
        <v>-1.9E-2</v>
      </c>
      <c r="H59" s="578">
        <v>-0.21199999999999999</v>
      </c>
      <c r="I59" s="578">
        <v>-5.0000000000000001E-3</v>
      </c>
      <c r="J59" s="232"/>
      <c r="K59" s="232"/>
    </row>
    <row r="60" spans="1:11" s="37" customFormat="1" ht="15" customHeight="1" x14ac:dyDescent="0.25">
      <c r="B60" s="38"/>
      <c r="C60" s="39"/>
      <c r="D60" s="40"/>
      <c r="E60" s="229"/>
      <c r="F60" s="230"/>
      <c r="G60" s="230"/>
      <c r="H60" s="230"/>
      <c r="I60" s="230"/>
      <c r="J60" s="231"/>
      <c r="K60" s="231"/>
    </row>
    <row r="61" spans="1:11" s="43" customFormat="1" ht="15" customHeight="1" x14ac:dyDescent="0.25">
      <c r="B61" s="52" t="s">
        <v>243</v>
      </c>
      <c r="C61" s="45">
        <v>5510</v>
      </c>
      <c r="D61" s="61" t="s">
        <v>243</v>
      </c>
      <c r="E61" s="221">
        <f>SUM(F61:I61)</f>
        <v>-0.60399999999999998</v>
      </c>
      <c r="F61" s="578">
        <v>-0.29899999999999999</v>
      </c>
      <c r="G61" s="578">
        <v>-3.9E-2</v>
      </c>
      <c r="H61" s="578">
        <v>-0.26700000000000002</v>
      </c>
      <c r="I61" s="578">
        <v>1E-3</v>
      </c>
      <c r="J61" s="232"/>
      <c r="K61" s="232"/>
    </row>
    <row r="62" spans="1:11" ht="15" customHeight="1" x14ac:dyDescent="0.25">
      <c r="A62" s="37"/>
      <c r="B62" s="38"/>
      <c r="D62" s="40"/>
      <c r="E62" s="229"/>
      <c r="F62" s="238"/>
      <c r="G62" s="238"/>
      <c r="H62" s="238"/>
      <c r="I62" s="238"/>
      <c r="J62" s="235"/>
      <c r="K62" s="235"/>
    </row>
    <row r="63" spans="1:11" s="37" customFormat="1" ht="15" customHeight="1" x14ac:dyDescent="0.25">
      <c r="B63" s="47" t="s">
        <v>650</v>
      </c>
      <c r="C63" s="48" t="s">
        <v>245</v>
      </c>
      <c r="D63" s="49" t="s">
        <v>595</v>
      </c>
      <c r="E63" s="222">
        <f>SUM(F63:I63)</f>
        <v>-0.02</v>
      </c>
      <c r="F63" s="578">
        <v>-0.02</v>
      </c>
      <c r="G63"/>
      <c r="H63"/>
      <c r="I63"/>
      <c r="J63"/>
      <c r="K63" s="231"/>
    </row>
    <row r="64" spans="1:11" s="37" customFormat="1" ht="15" customHeight="1" x14ac:dyDescent="0.25">
      <c r="B64" s="527" t="s">
        <v>650</v>
      </c>
      <c r="C64" s="526" t="s">
        <v>245</v>
      </c>
      <c r="D64" s="528" t="s">
        <v>596</v>
      </c>
      <c r="E64" s="223">
        <f t="shared" ref="E64" si="3">SUM(F64:I64)</f>
        <v>-0.15</v>
      </c>
      <c r="F64" s="578">
        <v>-0.15</v>
      </c>
      <c r="G64"/>
      <c r="H64"/>
      <c r="I64"/>
      <c r="J64"/>
      <c r="K64" s="231"/>
    </row>
    <row r="65" spans="1:11" s="37" customFormat="1" ht="15" customHeight="1" x14ac:dyDescent="0.25">
      <c r="B65" s="531" t="s">
        <v>650</v>
      </c>
      <c r="C65" s="466" t="s">
        <v>245</v>
      </c>
      <c r="D65" s="504" t="s">
        <v>651</v>
      </c>
      <c r="E65" s="223">
        <f t="shared" ref="E65" si="4">SUM(F65:I65)</f>
        <v>-0.08</v>
      </c>
      <c r="F65" s="578">
        <v>-0.02</v>
      </c>
      <c r="G65" s="578">
        <v>-0.02</v>
      </c>
      <c r="H65" s="578">
        <v>-0.02</v>
      </c>
      <c r="I65" s="578">
        <v>-0.02</v>
      </c>
      <c r="J65" s="231"/>
      <c r="K65" s="231"/>
    </row>
    <row r="66" spans="1:11" s="37" customFormat="1" ht="15" hidden="1" customHeight="1" x14ac:dyDescent="0.25">
      <c r="B66" s="52" t="s">
        <v>650</v>
      </c>
      <c r="C66" s="54" t="s">
        <v>245</v>
      </c>
      <c r="D66" s="53" t="s">
        <v>197</v>
      </c>
      <c r="E66" s="224">
        <f>SUM(E63:E65)</f>
        <v>-0.25</v>
      </c>
      <c r="F66" s="225">
        <f t="shared" ref="F66:I66" si="5">SUM(F63:F65)</f>
        <v>-0.18999999999999997</v>
      </c>
      <c r="G66" s="225">
        <f t="shared" si="5"/>
        <v>-0.02</v>
      </c>
      <c r="H66" s="225">
        <f t="shared" si="5"/>
        <v>-0.02</v>
      </c>
      <c r="I66" s="225">
        <f t="shared" si="5"/>
        <v>-0.02</v>
      </c>
      <c r="J66" s="233"/>
      <c r="K66" s="231"/>
    </row>
    <row r="67" spans="1:11" ht="15" hidden="1" customHeight="1" x14ac:dyDescent="0.25">
      <c r="A67" s="37"/>
      <c r="B67" s="163"/>
      <c r="C67" s="164"/>
      <c r="D67" s="57"/>
      <c r="E67" s="239"/>
      <c r="F67" s="238"/>
      <c r="G67" s="238"/>
      <c r="H67" s="238"/>
      <c r="I67" s="238"/>
      <c r="J67" s="235"/>
      <c r="K67" s="235"/>
    </row>
    <row r="68" spans="1:11" ht="15" hidden="1" customHeight="1" x14ac:dyDescent="0.25">
      <c r="A68" s="37"/>
      <c r="B68" s="524" t="s">
        <v>754</v>
      </c>
      <c r="C68" s="523" t="s">
        <v>245</v>
      </c>
      <c r="D68" s="522" t="s">
        <v>754</v>
      </c>
      <c r="E68" s="530">
        <v>5</v>
      </c>
      <c r="F68" s="525"/>
      <c r="G68" s="529"/>
      <c r="H68" s="525"/>
      <c r="I68" s="525"/>
      <c r="J68" s="235"/>
      <c r="K68" s="235"/>
    </row>
    <row r="69" spans="1:11" ht="15" customHeight="1" x14ac:dyDescent="0.25">
      <c r="A69" s="37"/>
      <c r="B69" s="51"/>
      <c r="C69" s="39"/>
      <c r="D69" s="520"/>
      <c r="E69" s="521"/>
      <c r="F69" s="238"/>
      <c r="G69" s="238"/>
      <c r="H69" s="238"/>
      <c r="I69" s="238"/>
      <c r="J69" s="235"/>
      <c r="K69" s="235"/>
    </row>
    <row r="70" spans="1:11" s="37" customFormat="1" ht="15" customHeight="1" x14ac:dyDescent="0.25">
      <c r="B70" s="47" t="s">
        <v>246</v>
      </c>
      <c r="C70" s="48" t="s">
        <v>770</v>
      </c>
      <c r="D70" s="49" t="s">
        <v>249</v>
      </c>
      <c r="E70" s="222">
        <f>SUM(F70:I70)</f>
        <v>-0.748</v>
      </c>
      <c r="F70" s="578">
        <v>-0.29399999999999998</v>
      </c>
      <c r="G70" s="578">
        <v>-6.9000000000000006E-2</v>
      </c>
      <c r="H70" s="578">
        <v>-0.34399999999999997</v>
      </c>
      <c r="I70" s="578">
        <v>-4.1000000000000002E-2</v>
      </c>
      <c r="J70" s="231"/>
      <c r="K70" s="231"/>
    </row>
    <row r="71" spans="1:11" s="37" customFormat="1" ht="15" customHeight="1" x14ac:dyDescent="0.25">
      <c r="B71" s="163"/>
      <c r="C71" s="164"/>
      <c r="D71" s="49"/>
      <c r="E71" s="239"/>
      <c r="F71" s="240"/>
      <c r="G71" s="240"/>
      <c r="H71" s="240"/>
      <c r="I71" s="240"/>
      <c r="J71" s="231"/>
      <c r="K71" s="231"/>
    </row>
  </sheetData>
  <sheetProtection formatCells="0" formatColumns="0" formatRows="0"/>
  <mergeCells count="3">
    <mergeCell ref="E5:I5"/>
    <mergeCell ref="H6:I6"/>
    <mergeCell ref="F6:G6"/>
  </mergeCells>
  <dataValidations count="1">
    <dataValidation type="custom" allowBlank="1" showInputMessage="1" showErrorMessage="1" errorTitle="Data entry error:" error="Please enter a numeric value or leave blank!" sqref="F61:I61 F65:I66 F33:I35 F27:I30 F19:I24 F13:I16 F11:I11 F9:I9 F53:I56 F44:I50 F59:I59 F38:I41 F70:I71 F63:F64">
      <formula1>OR(ISNUMBER(F9),ISBLANK(F9))</formula1>
    </dataValidation>
  </dataValidations>
  <pageMargins left="0.7" right="0.7" top="0.75" bottom="0.75" header="0.3" footer="0.3"/>
  <pageSetup scale="56" orientation="landscape" r:id="rId1"/>
  <headerFooter>
    <oddFooter>&amp;LPrinted: &amp;D&amp;R&amp;P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K11"/>
  <sheetViews>
    <sheetView showGridLines="0" zoomScale="80" zoomScaleNormal="80" workbookViewId="0"/>
  </sheetViews>
  <sheetFormatPr defaultRowHeight="15" customHeight="1" x14ac:dyDescent="0.25"/>
  <cols>
    <col min="1" max="1" width="1.5703125" style="335" customWidth="1"/>
    <col min="2" max="2" width="21.5703125" customWidth="1"/>
    <col min="3" max="8" width="11.7109375" style="4" customWidth="1"/>
    <col min="9" max="9" width="17.5703125" style="4" bestFit="1" customWidth="1"/>
    <col min="10" max="10" width="3.7109375" style="335" customWidth="1"/>
  </cols>
  <sheetData>
    <row r="1" spans="1:11" s="2" customFormat="1" ht="15.75" customHeight="1" x14ac:dyDescent="0.25">
      <c r="A1" s="289" t="str">
        <f>TemplateName</f>
        <v>CCAR 2014 Market Shocks: Severely Adverse Scenario</v>
      </c>
      <c r="B1" s="8"/>
      <c r="C1" s="8"/>
      <c r="D1" s="8"/>
      <c r="E1" s="8"/>
      <c r="F1" s="289"/>
      <c r="G1" s="8"/>
      <c r="H1"/>
      <c r="I1"/>
      <c r="J1"/>
      <c r="K1"/>
    </row>
    <row r="2" spans="1:11" s="2" customFormat="1" ht="15.75" customHeight="1" x14ac:dyDescent="0.25">
      <c r="A2" s="368" t="s">
        <v>653</v>
      </c>
      <c r="C2" s="8"/>
      <c r="D2" s="8"/>
      <c r="E2" s="8"/>
      <c r="F2" s="8"/>
      <c r="G2" s="8"/>
      <c r="H2"/>
      <c r="I2"/>
      <c r="J2"/>
      <c r="K2"/>
    </row>
    <row r="3" spans="1:11" s="2" customFormat="1" ht="15" customHeight="1" x14ac:dyDescent="0.25">
      <c r="A3" s="319"/>
      <c r="B3" s="291"/>
      <c r="C3" s="8"/>
      <c r="D3" s="8"/>
      <c r="E3" s="8"/>
      <c r="F3" s="8"/>
      <c r="G3" s="8"/>
      <c r="H3" s="8"/>
      <c r="I3" s="8"/>
      <c r="J3" s="319"/>
    </row>
    <row r="4" spans="1:11" s="2" customFormat="1" ht="15" customHeight="1" x14ac:dyDescent="0.25">
      <c r="A4" s="319"/>
      <c r="C4" s="8"/>
      <c r="D4" s="8"/>
      <c r="E4" s="8"/>
      <c r="F4" s="8"/>
      <c r="G4" s="8"/>
      <c r="H4" s="8"/>
      <c r="I4" s="8"/>
      <c r="J4" s="319"/>
    </row>
    <row r="5" spans="1:11" s="2" customFormat="1" ht="18.75" customHeight="1" x14ac:dyDescent="0.3">
      <c r="A5" s="319"/>
      <c r="B5" s="21" t="s">
        <v>746</v>
      </c>
      <c r="C5" s="8"/>
      <c r="D5" s="8"/>
      <c r="E5" s="8"/>
      <c r="F5" s="8"/>
      <c r="G5" s="8"/>
      <c r="H5" s="8"/>
      <c r="I5" s="8"/>
      <c r="J5" s="319"/>
    </row>
    <row r="6" spans="1:11" s="2" customFormat="1" ht="18.75" customHeight="1" x14ac:dyDescent="0.3">
      <c r="A6" s="319"/>
      <c r="B6" s="292"/>
      <c r="C6" s="8"/>
      <c r="D6" s="8"/>
      <c r="E6" s="8"/>
      <c r="F6" s="8"/>
      <c r="G6" s="8"/>
      <c r="H6" s="8"/>
      <c r="I6" s="8"/>
      <c r="J6" s="319"/>
    </row>
    <row r="7" spans="1:11" s="2" customFormat="1" x14ac:dyDescent="0.25">
      <c r="A7" s="319"/>
      <c r="B7" s="10" t="s">
        <v>474</v>
      </c>
      <c r="C7" s="135" t="s">
        <v>464</v>
      </c>
      <c r="D7" s="135" t="s">
        <v>468</v>
      </c>
      <c r="E7" s="135" t="s">
        <v>449</v>
      </c>
      <c r="F7" s="135" t="s">
        <v>450</v>
      </c>
      <c r="G7" s="135" t="s">
        <v>451</v>
      </c>
      <c r="H7" s="135" t="s">
        <v>452</v>
      </c>
      <c r="I7" s="293" t="s">
        <v>475</v>
      </c>
      <c r="J7" s="319"/>
    </row>
    <row r="8" spans="1:11" ht="15" customHeight="1" x14ac:dyDescent="0.25">
      <c r="B8" s="24" t="s">
        <v>202</v>
      </c>
      <c r="C8" s="577">
        <v>-0.28699999999999998</v>
      </c>
      <c r="D8" s="577">
        <v>-0.28699999999999998</v>
      </c>
      <c r="E8" s="577">
        <v>-0.30399999999999999</v>
      </c>
      <c r="F8" s="577">
        <v>-0.29399999999999998</v>
      </c>
      <c r="G8" s="577">
        <v>-0.27700000000000002</v>
      </c>
      <c r="H8" s="577">
        <v>-0.314</v>
      </c>
      <c r="I8" s="577">
        <v>-0.29399999999999998</v>
      </c>
    </row>
    <row r="9" spans="1:11" ht="15" customHeight="1" x14ac:dyDescent="0.25">
      <c r="B9" s="25" t="s">
        <v>203</v>
      </c>
      <c r="C9" s="577">
        <v>-0.33700000000000002</v>
      </c>
      <c r="D9" s="577">
        <v>-0.50900000000000001</v>
      </c>
      <c r="E9" s="577">
        <v>-0.499</v>
      </c>
      <c r="F9" s="577">
        <v>-0.47899999999999998</v>
      </c>
      <c r="G9" s="577">
        <v>-0.46400000000000002</v>
      </c>
      <c r="H9" s="577">
        <v>-0.46400000000000002</v>
      </c>
      <c r="I9" s="577">
        <v>-0.47899999999999998</v>
      </c>
    </row>
    <row r="10" spans="1:11" ht="15" customHeight="1" x14ac:dyDescent="0.25">
      <c r="B10" s="25" t="s">
        <v>81</v>
      </c>
      <c r="C10" s="577">
        <v>-0.14799999999999999</v>
      </c>
      <c r="D10" s="577">
        <v>-0.46100000000000002</v>
      </c>
      <c r="E10" s="577">
        <v>-0.56599999999999995</v>
      </c>
      <c r="F10" s="577">
        <v>-0.56299999999999994</v>
      </c>
      <c r="G10" s="577">
        <v>-0.52900000000000003</v>
      </c>
      <c r="H10" s="577">
        <v>-0.48799999999999999</v>
      </c>
      <c r="I10" s="577">
        <v>-0.56299999999999994</v>
      </c>
    </row>
    <row r="11" spans="1:11" ht="15" customHeight="1" x14ac:dyDescent="0.25">
      <c r="B11" s="26" t="s">
        <v>204</v>
      </c>
      <c r="C11" s="577">
        <v>-0.33700000000000002</v>
      </c>
      <c r="D11" s="577">
        <v>-0.50900000000000001</v>
      </c>
      <c r="E11" s="577">
        <v>-0.499</v>
      </c>
      <c r="F11" s="577">
        <v>-0.47899999999999998</v>
      </c>
      <c r="G11" s="577">
        <v>-0.46400000000000002</v>
      </c>
      <c r="H11" s="577">
        <v>-0.46400000000000002</v>
      </c>
      <c r="I11" s="577">
        <v>-0.47899999999999998</v>
      </c>
    </row>
  </sheetData>
  <sheetProtection formatCells="0" formatColumns="0" formatRows="0" insertColumns="0"/>
  <dataValidations count="1">
    <dataValidation type="custom" allowBlank="1" showErrorMessage="1" errorTitle="Data entry error:" error="Please enter a numeric value or leave blank!" sqref="C8:I11">
      <formula1>OR(ISNUMBER(C8),ISBLANK(C8))</formula1>
    </dataValidation>
  </dataValidations>
  <pageMargins left="0.7" right="0.7" top="0.75" bottom="0.75" header="0.3" footer="0.3"/>
  <pageSetup orientation="portrait" r:id="rId1"/>
  <headerFooter>
    <oddFooter>&amp;LPrinted: &amp;D&amp;R&amp;P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V1000"/>
  <sheetViews>
    <sheetView showGridLines="0" zoomScale="80" zoomScaleNormal="80" workbookViewId="0">
      <pane xSplit="3" ySplit="7" topLeftCell="D8" activePane="bottomRight" state="frozen"/>
      <selection pane="topRight"/>
      <selection pane="bottomLeft"/>
      <selection pane="bottomRight" activeCell="D8" sqref="D8"/>
    </sheetView>
  </sheetViews>
  <sheetFormatPr defaultRowHeight="15" customHeight="1" x14ac:dyDescent="0.25"/>
  <cols>
    <col min="1" max="1" width="1.5703125" customWidth="1"/>
    <col min="2" max="2" width="11" customWidth="1"/>
    <col min="3" max="3" width="11.7109375" style="4" customWidth="1"/>
    <col min="4" max="4" width="3.140625" style="4" customWidth="1"/>
    <col min="5" max="5" width="9.5703125" style="4" hidden="1" customWidth="1"/>
    <col min="6" max="6" width="13" style="4" hidden="1" customWidth="1"/>
    <col min="7" max="7" width="27.28515625" style="334" customWidth="1"/>
    <col min="8" max="8" width="11.140625" style="4" hidden="1" customWidth="1"/>
    <col min="9" max="13" width="11.140625" hidden="1" customWidth="1"/>
    <col min="14" max="14" width="6.5703125" hidden="1" customWidth="1"/>
    <col min="15" max="20" width="11.140625" hidden="1" customWidth="1"/>
    <col min="21" max="21" width="1.7109375" customWidth="1"/>
  </cols>
  <sheetData>
    <row r="1" spans="1:22" s="2" customFormat="1" ht="15.75" customHeight="1" x14ac:dyDescent="0.25">
      <c r="A1" s="288" t="str">
        <f>TemplateName</f>
        <v>CCAR 2014 Market Shocks: Severely Adverse Scenario</v>
      </c>
      <c r="C1" s="8"/>
      <c r="D1" s="8"/>
      <c r="E1" s="8"/>
      <c r="F1" s="8"/>
      <c r="G1" s="336"/>
      <c r="H1" s="8"/>
      <c r="J1" s="289"/>
      <c r="R1"/>
      <c r="S1"/>
      <c r="T1"/>
      <c r="U1"/>
      <c r="V1"/>
    </row>
    <row r="2" spans="1:22" s="2" customFormat="1" ht="15.75" customHeight="1" x14ac:dyDescent="0.25">
      <c r="A2" s="290" t="s">
        <v>472</v>
      </c>
      <c r="C2" s="8"/>
      <c r="D2" s="8"/>
      <c r="E2" s="8"/>
      <c r="F2" s="8"/>
      <c r="G2" s="336"/>
      <c r="H2" s="8"/>
      <c r="R2"/>
      <c r="S2"/>
      <c r="T2"/>
      <c r="U2"/>
      <c r="V2"/>
    </row>
    <row r="3" spans="1:22" s="2" customFormat="1" ht="18.75" customHeight="1" x14ac:dyDescent="0.3">
      <c r="B3" s="291"/>
      <c r="C3" s="8"/>
      <c r="D3" s="8"/>
      <c r="E3" s="8"/>
      <c r="F3" s="8"/>
      <c r="G3" s="336"/>
      <c r="H3" s="8"/>
      <c r="N3" s="294"/>
      <c r="O3" s="294"/>
      <c r="P3" s="294"/>
      <c r="Q3" s="294"/>
      <c r="R3" s="294"/>
      <c r="S3" s="294"/>
      <c r="T3" s="295"/>
    </row>
    <row r="4" spans="1:22" s="2" customFormat="1" ht="15" customHeight="1" x14ac:dyDescent="0.25">
      <c r="C4" s="8"/>
      <c r="D4" s="8"/>
      <c r="E4" s="8"/>
      <c r="F4" s="8"/>
      <c r="G4" s="336"/>
      <c r="H4" s="8"/>
    </row>
    <row r="5" spans="1:22" s="2" customFormat="1" ht="15" customHeight="1" x14ac:dyDescent="0.25">
      <c r="C5" s="8"/>
      <c r="D5" s="8"/>
      <c r="E5" s="8"/>
      <c r="F5" s="8"/>
      <c r="G5" s="336"/>
      <c r="H5" s="8"/>
      <c r="N5" s="296" t="s">
        <v>559</v>
      </c>
    </row>
    <row r="6" spans="1:22" s="2" customFormat="1" ht="15" customHeight="1" x14ac:dyDescent="0.25">
      <c r="C6" s="8"/>
      <c r="D6" s="8"/>
      <c r="E6" s="624" t="s">
        <v>725</v>
      </c>
      <c r="F6" s="624" t="s">
        <v>726</v>
      </c>
      <c r="G6" s="624" t="s">
        <v>747</v>
      </c>
      <c r="H6" s="297"/>
      <c r="I6" s="298"/>
      <c r="J6" s="298"/>
      <c r="K6" s="298"/>
      <c r="L6" s="298"/>
      <c r="M6" s="298"/>
      <c r="N6" s="298" t="s">
        <v>487</v>
      </c>
      <c r="O6" s="298"/>
      <c r="P6" s="298"/>
      <c r="Q6" s="298"/>
      <c r="R6" s="298"/>
      <c r="S6" s="298"/>
      <c r="T6" s="299"/>
    </row>
    <row r="7" spans="1:22" s="2" customFormat="1" ht="31.5" customHeight="1" x14ac:dyDescent="0.25">
      <c r="B7" s="300" t="s">
        <v>470</v>
      </c>
      <c r="C7" s="300" t="s">
        <v>471</v>
      </c>
      <c r="E7" s="618"/>
      <c r="F7" s="618"/>
      <c r="G7" s="618"/>
      <c r="H7" s="463"/>
      <c r="I7" s="463">
        <v>-0.3</v>
      </c>
      <c r="J7" s="463">
        <v>-0.25</v>
      </c>
      <c r="K7" s="463">
        <v>-0.2</v>
      </c>
      <c r="L7" s="463">
        <v>-0.15</v>
      </c>
      <c r="M7" s="463">
        <v>-0.1</v>
      </c>
      <c r="N7" s="137">
        <v>0</v>
      </c>
      <c r="O7" s="463">
        <v>0.1</v>
      </c>
      <c r="P7" s="463">
        <v>0.15</v>
      </c>
      <c r="Q7" s="463">
        <v>0.2</v>
      </c>
      <c r="R7" s="463">
        <v>0.25</v>
      </c>
      <c r="S7" s="463">
        <v>0.3</v>
      </c>
      <c r="T7" s="463"/>
    </row>
    <row r="8" spans="1:22" ht="15" customHeight="1" x14ac:dyDescent="0.25">
      <c r="B8" s="518" t="s">
        <v>164</v>
      </c>
      <c r="C8" s="518" t="s">
        <v>6</v>
      </c>
      <c r="D8" s="69"/>
      <c r="E8" s="174"/>
      <c r="F8" s="174"/>
      <c r="G8" s="578">
        <v>-0.182</v>
      </c>
      <c r="H8" s="184"/>
      <c r="I8" s="184"/>
      <c r="J8" s="184"/>
      <c r="K8" s="184"/>
      <c r="L8" s="184"/>
      <c r="M8" s="184"/>
      <c r="N8" s="186">
        <v>0</v>
      </c>
      <c r="O8" s="184"/>
      <c r="P8" s="184"/>
      <c r="Q8" s="184"/>
      <c r="R8" s="184"/>
      <c r="S8" s="184"/>
      <c r="T8" s="184"/>
    </row>
    <row r="9" spans="1:22" ht="15" customHeight="1" x14ac:dyDescent="0.25">
      <c r="B9" s="518" t="s">
        <v>164</v>
      </c>
      <c r="C9" s="518" t="s">
        <v>94</v>
      </c>
      <c r="D9"/>
      <c r="E9" s="174"/>
      <c r="F9" s="174"/>
      <c r="G9" s="578">
        <v>-0.25</v>
      </c>
      <c r="H9" s="174"/>
      <c r="I9" s="174"/>
      <c r="J9" s="174"/>
      <c r="K9" s="174"/>
      <c r="L9" s="174"/>
      <c r="M9" s="174"/>
      <c r="N9" s="186">
        <v>0</v>
      </c>
      <c r="O9" s="174"/>
      <c r="P9" s="174"/>
      <c r="Q9" s="174"/>
      <c r="R9" s="174"/>
      <c r="S9" s="174"/>
      <c r="T9" s="174"/>
    </row>
    <row r="10" spans="1:22" ht="15" customHeight="1" x14ac:dyDescent="0.25">
      <c r="B10" s="518" t="s">
        <v>164</v>
      </c>
      <c r="C10" s="518" t="s">
        <v>28</v>
      </c>
      <c r="D10"/>
      <c r="E10" s="174"/>
      <c r="F10" s="174"/>
      <c r="G10" s="578">
        <v>0</v>
      </c>
      <c r="H10" s="174"/>
      <c r="I10" s="174"/>
      <c r="J10" s="174"/>
      <c r="K10" s="174"/>
      <c r="L10" s="174"/>
      <c r="M10" s="174"/>
      <c r="N10" s="186">
        <v>0</v>
      </c>
      <c r="O10" s="174"/>
      <c r="P10" s="174"/>
      <c r="Q10" s="174"/>
      <c r="R10" s="174"/>
      <c r="S10" s="174"/>
      <c r="T10" s="174"/>
    </row>
    <row r="11" spans="1:22" ht="15" customHeight="1" x14ac:dyDescent="0.25">
      <c r="B11" s="518" t="s">
        <v>164</v>
      </c>
      <c r="C11" s="518" t="s">
        <v>12</v>
      </c>
      <c r="D11"/>
      <c r="E11" s="174"/>
      <c r="F11" s="174"/>
      <c r="G11" s="578">
        <v>0</v>
      </c>
      <c r="H11" s="174"/>
      <c r="I11" s="174"/>
      <c r="J11" s="174"/>
      <c r="K11" s="174"/>
      <c r="L11" s="174"/>
      <c r="M11" s="174"/>
      <c r="N11" s="186">
        <v>0</v>
      </c>
      <c r="O11" s="174"/>
      <c r="P11" s="174"/>
      <c r="Q11" s="174"/>
      <c r="R11" s="174"/>
      <c r="S11" s="174"/>
      <c r="T11" s="174"/>
    </row>
    <row r="12" spans="1:22" ht="15" customHeight="1" x14ac:dyDescent="0.25">
      <c r="B12" s="518" t="s">
        <v>164</v>
      </c>
      <c r="C12" s="518" t="s">
        <v>147</v>
      </c>
      <c r="D12"/>
      <c r="E12" s="174"/>
      <c r="F12" s="174"/>
      <c r="G12" s="578">
        <v>-5.2999999999999999E-2</v>
      </c>
      <c r="H12" s="174"/>
      <c r="I12" s="174"/>
      <c r="J12" s="174"/>
      <c r="K12" s="174"/>
      <c r="L12" s="174"/>
      <c r="M12" s="174"/>
      <c r="N12" s="186">
        <v>0</v>
      </c>
      <c r="O12" s="174"/>
      <c r="P12" s="174"/>
      <c r="Q12" s="174"/>
      <c r="R12" s="174"/>
      <c r="S12" s="174"/>
      <c r="T12" s="174"/>
    </row>
    <row r="13" spans="1:22" ht="15" customHeight="1" x14ac:dyDescent="0.25">
      <c r="B13" s="518" t="s">
        <v>164</v>
      </c>
      <c r="C13" s="518" t="s">
        <v>82</v>
      </c>
      <c r="D13"/>
      <c r="E13" s="174"/>
      <c r="F13" s="174"/>
      <c r="G13" s="578">
        <v>-0.25</v>
      </c>
      <c r="H13" s="174"/>
      <c r="I13" s="174"/>
      <c r="J13" s="174"/>
      <c r="K13" s="174"/>
      <c r="L13" s="174"/>
      <c r="M13" s="174"/>
      <c r="N13" s="186">
        <v>0</v>
      </c>
      <c r="O13" s="174"/>
      <c r="P13" s="174"/>
      <c r="Q13" s="174"/>
      <c r="R13" s="174"/>
      <c r="S13" s="174"/>
      <c r="T13" s="174"/>
    </row>
    <row r="14" spans="1:22" ht="15" customHeight="1" x14ac:dyDescent="0.25">
      <c r="B14" s="518" t="s">
        <v>164</v>
      </c>
      <c r="C14" s="518" t="s">
        <v>112</v>
      </c>
      <c r="D14"/>
      <c r="E14" s="174"/>
      <c r="F14" s="174"/>
      <c r="G14" s="578">
        <v>0</v>
      </c>
      <c r="H14" s="174"/>
      <c r="I14" s="174"/>
      <c r="J14" s="174"/>
      <c r="K14" s="174"/>
      <c r="L14" s="174"/>
      <c r="M14" s="174"/>
      <c r="N14" s="186">
        <v>0</v>
      </c>
      <c r="O14" s="174"/>
      <c r="P14" s="174"/>
      <c r="Q14" s="174"/>
      <c r="R14" s="174"/>
      <c r="S14" s="174"/>
      <c r="T14" s="174"/>
    </row>
    <row r="15" spans="1:22" ht="15" customHeight="1" x14ac:dyDescent="0.25">
      <c r="B15" s="518" t="s">
        <v>164</v>
      </c>
      <c r="C15" s="518" t="s">
        <v>133</v>
      </c>
      <c r="D15"/>
      <c r="E15" s="174"/>
      <c r="F15" s="174"/>
      <c r="G15" s="578">
        <v>0</v>
      </c>
      <c r="H15" s="174"/>
      <c r="I15" s="174"/>
      <c r="J15" s="174"/>
      <c r="K15" s="174"/>
      <c r="L15" s="174"/>
      <c r="M15" s="174"/>
      <c r="N15" s="186">
        <v>0</v>
      </c>
      <c r="O15" s="174"/>
      <c r="P15" s="174"/>
      <c r="Q15" s="174"/>
      <c r="R15" s="174"/>
      <c r="S15" s="174"/>
      <c r="T15" s="174"/>
    </row>
    <row r="16" spans="1:22" ht="15" customHeight="1" x14ac:dyDescent="0.25">
      <c r="B16" s="518" t="s">
        <v>164</v>
      </c>
      <c r="C16" s="518" t="s">
        <v>101</v>
      </c>
      <c r="D16"/>
      <c r="E16" s="174"/>
      <c r="F16" s="174"/>
      <c r="G16" s="578">
        <v>-0.1</v>
      </c>
      <c r="H16" s="174"/>
      <c r="I16" s="174"/>
      <c r="J16" s="174"/>
      <c r="K16" s="174"/>
      <c r="L16" s="174"/>
      <c r="M16" s="174"/>
      <c r="N16" s="186">
        <v>0</v>
      </c>
      <c r="O16" s="174"/>
      <c r="P16" s="174"/>
      <c r="Q16" s="174"/>
      <c r="R16" s="174"/>
      <c r="S16" s="174"/>
      <c r="T16" s="174"/>
    </row>
    <row r="17" spans="2:20" ht="15" customHeight="1" x14ac:dyDescent="0.25">
      <c r="B17" s="518" t="s">
        <v>7</v>
      </c>
      <c r="C17" s="518" t="s">
        <v>101</v>
      </c>
      <c r="D17"/>
      <c r="E17" s="174"/>
      <c r="F17" s="174"/>
      <c r="G17" s="578">
        <v>-0.2</v>
      </c>
      <c r="H17" s="174"/>
      <c r="I17" s="174"/>
      <c r="J17" s="174"/>
      <c r="K17" s="174"/>
      <c r="L17" s="174"/>
      <c r="M17" s="174"/>
      <c r="N17" s="186">
        <v>0</v>
      </c>
      <c r="O17" s="174"/>
      <c r="P17" s="174"/>
      <c r="Q17" s="174"/>
      <c r="R17" s="174"/>
      <c r="S17" s="174"/>
      <c r="T17" s="174"/>
    </row>
    <row r="18" spans="2:20" ht="15" customHeight="1" x14ac:dyDescent="0.25">
      <c r="B18" s="518" t="s">
        <v>20</v>
      </c>
      <c r="C18" s="518" t="s">
        <v>101</v>
      </c>
      <c r="D18"/>
      <c r="E18" s="174"/>
      <c r="F18" s="174"/>
      <c r="G18" s="578">
        <v>-0.1</v>
      </c>
      <c r="H18" s="174"/>
      <c r="I18" s="174"/>
      <c r="J18" s="174"/>
      <c r="K18" s="174"/>
      <c r="L18" s="174"/>
      <c r="M18" s="174"/>
      <c r="N18" s="186">
        <v>0</v>
      </c>
      <c r="O18" s="174"/>
      <c r="P18" s="174"/>
      <c r="Q18" s="174"/>
      <c r="R18" s="174"/>
      <c r="S18" s="174"/>
      <c r="T18" s="174"/>
    </row>
    <row r="19" spans="2:20" s="333" customFormat="1" ht="15" customHeight="1" x14ac:dyDescent="0.25">
      <c r="B19" s="518" t="s">
        <v>613</v>
      </c>
      <c r="C19" s="518" t="s">
        <v>101</v>
      </c>
      <c r="E19" s="174"/>
      <c r="F19" s="174"/>
      <c r="G19" s="578">
        <v>-0.05</v>
      </c>
      <c r="H19" s="174"/>
      <c r="I19" s="174"/>
      <c r="J19" s="174"/>
      <c r="K19" s="174"/>
      <c r="L19" s="174"/>
      <c r="M19" s="174"/>
      <c r="N19" s="186">
        <v>0</v>
      </c>
      <c r="O19" s="174"/>
      <c r="P19" s="174"/>
      <c r="Q19" s="174"/>
      <c r="R19" s="174"/>
      <c r="S19" s="174"/>
      <c r="T19" s="174"/>
    </row>
    <row r="20" spans="2:20" ht="15" customHeight="1" x14ac:dyDescent="0.25">
      <c r="B20" s="518" t="s">
        <v>10</v>
      </c>
      <c r="C20" s="518" t="s">
        <v>12</v>
      </c>
      <c r="D20"/>
      <c r="E20" s="174"/>
      <c r="F20" s="174"/>
      <c r="G20" s="578">
        <v>5.6000000000000001E-2</v>
      </c>
      <c r="H20" s="174"/>
      <c r="I20" s="174"/>
      <c r="J20" s="174"/>
      <c r="K20" s="174"/>
      <c r="L20" s="174"/>
      <c r="M20" s="174"/>
      <c r="N20" s="186">
        <v>0</v>
      </c>
      <c r="O20" s="174"/>
      <c r="P20" s="174"/>
      <c r="Q20" s="174"/>
      <c r="R20" s="174"/>
      <c r="S20" s="174"/>
      <c r="T20" s="174"/>
    </row>
    <row r="21" spans="2:20" ht="15" customHeight="1" x14ac:dyDescent="0.25">
      <c r="B21" s="518" t="s">
        <v>10</v>
      </c>
      <c r="C21" s="518" t="s">
        <v>147</v>
      </c>
      <c r="D21"/>
      <c r="E21" s="174"/>
      <c r="F21" s="174"/>
      <c r="G21" s="578">
        <v>0</v>
      </c>
      <c r="H21" s="174"/>
      <c r="I21" s="174"/>
      <c r="J21" s="174"/>
      <c r="K21" s="174"/>
      <c r="L21" s="174"/>
      <c r="M21" s="174"/>
      <c r="N21" s="186">
        <v>0</v>
      </c>
      <c r="O21" s="174"/>
      <c r="P21" s="174"/>
      <c r="Q21" s="174"/>
      <c r="R21" s="174"/>
      <c r="S21" s="174"/>
      <c r="T21" s="174"/>
    </row>
    <row r="22" spans="2:20" ht="15" customHeight="1" x14ac:dyDescent="0.25">
      <c r="B22" s="518" t="s">
        <v>10</v>
      </c>
      <c r="C22" s="518" t="s">
        <v>101</v>
      </c>
      <c r="D22"/>
      <c r="E22" s="174"/>
      <c r="F22" s="174"/>
      <c r="G22" s="578">
        <v>-0.05</v>
      </c>
      <c r="H22" s="174"/>
      <c r="I22" s="174"/>
      <c r="J22" s="174"/>
      <c r="K22" s="174"/>
      <c r="L22" s="174"/>
      <c r="M22" s="174"/>
      <c r="N22" s="186">
        <v>0</v>
      </c>
      <c r="O22" s="174"/>
      <c r="P22" s="174"/>
      <c r="Q22" s="174"/>
      <c r="R22" s="174"/>
      <c r="S22" s="174"/>
      <c r="T22" s="174"/>
    </row>
    <row r="23" spans="2:20" ht="15" customHeight="1" x14ac:dyDescent="0.25">
      <c r="B23" s="518" t="s">
        <v>259</v>
      </c>
      <c r="C23" s="518" t="s">
        <v>6</v>
      </c>
      <c r="D23"/>
      <c r="E23" s="174"/>
      <c r="F23" s="174"/>
      <c r="G23" s="578">
        <v>-0.182</v>
      </c>
      <c r="H23" s="174"/>
      <c r="I23" s="174"/>
      <c r="J23" s="174"/>
      <c r="K23" s="174"/>
      <c r="L23" s="174"/>
      <c r="M23" s="174"/>
      <c r="N23" s="186">
        <v>0</v>
      </c>
      <c r="O23" s="174"/>
      <c r="P23" s="174"/>
      <c r="Q23" s="174"/>
      <c r="R23" s="174"/>
      <c r="S23" s="174"/>
      <c r="T23" s="174"/>
    </row>
    <row r="24" spans="2:20" ht="15" customHeight="1" x14ac:dyDescent="0.25">
      <c r="B24" s="518" t="s">
        <v>259</v>
      </c>
      <c r="C24" s="518" t="s">
        <v>94</v>
      </c>
      <c r="D24"/>
      <c r="E24" s="174"/>
      <c r="F24" s="174"/>
      <c r="G24" s="578">
        <v>-0.25</v>
      </c>
      <c r="H24" s="174"/>
      <c r="I24" s="174"/>
      <c r="J24" s="174"/>
      <c r="K24" s="174"/>
      <c r="L24" s="174"/>
      <c r="M24" s="174"/>
      <c r="N24" s="186">
        <v>0</v>
      </c>
      <c r="O24" s="174"/>
      <c r="P24" s="174"/>
      <c r="Q24" s="174"/>
      <c r="R24" s="174"/>
      <c r="S24" s="174"/>
      <c r="T24" s="174"/>
    </row>
    <row r="25" spans="2:20" ht="15" customHeight="1" x14ac:dyDescent="0.25">
      <c r="B25" s="518" t="s">
        <v>259</v>
      </c>
      <c r="C25" s="518" t="s">
        <v>28</v>
      </c>
      <c r="D25"/>
      <c r="E25" s="174"/>
      <c r="F25" s="174"/>
      <c r="G25" s="578">
        <v>0</v>
      </c>
      <c r="H25" s="174"/>
      <c r="I25" s="174"/>
      <c r="J25" s="174"/>
      <c r="K25" s="174"/>
      <c r="L25" s="174"/>
      <c r="M25" s="174"/>
      <c r="N25" s="186">
        <v>0</v>
      </c>
      <c r="O25" s="174"/>
      <c r="P25" s="174"/>
      <c r="Q25" s="174"/>
      <c r="R25" s="174"/>
      <c r="S25" s="174"/>
      <c r="T25" s="174"/>
    </row>
    <row r="26" spans="2:20" ht="15" customHeight="1" x14ac:dyDescent="0.25">
      <c r="B26" s="518" t="s">
        <v>259</v>
      </c>
      <c r="C26" s="518" t="s">
        <v>12</v>
      </c>
      <c r="D26"/>
      <c r="E26" s="174"/>
      <c r="F26" s="174"/>
      <c r="G26" s="578">
        <v>0</v>
      </c>
      <c r="H26" s="174"/>
      <c r="I26" s="174"/>
      <c r="J26" s="174"/>
      <c r="K26" s="174"/>
      <c r="L26" s="174"/>
      <c r="M26" s="174"/>
      <c r="N26" s="186">
        <v>0</v>
      </c>
      <c r="O26" s="174"/>
      <c r="P26" s="174"/>
      <c r="Q26" s="174"/>
      <c r="R26" s="174"/>
      <c r="S26" s="174"/>
      <c r="T26" s="174"/>
    </row>
    <row r="27" spans="2:20" ht="15" customHeight="1" x14ac:dyDescent="0.25">
      <c r="B27" s="518" t="s">
        <v>259</v>
      </c>
      <c r="C27" s="518" t="s">
        <v>147</v>
      </c>
      <c r="D27"/>
      <c r="E27" s="174"/>
      <c r="F27" s="174"/>
      <c r="G27" s="578">
        <v>-5.2999999999999999E-2</v>
      </c>
      <c r="H27" s="174"/>
      <c r="I27" s="174"/>
      <c r="J27" s="174"/>
      <c r="K27" s="174"/>
      <c r="L27" s="174"/>
      <c r="M27" s="174"/>
      <c r="N27" s="186">
        <v>0</v>
      </c>
      <c r="O27" s="174"/>
      <c r="P27" s="174"/>
      <c r="Q27" s="174"/>
      <c r="R27" s="174"/>
      <c r="S27" s="174"/>
      <c r="T27" s="174"/>
    </row>
    <row r="28" spans="2:20" ht="15" customHeight="1" x14ac:dyDescent="0.25">
      <c r="B28" s="518" t="s">
        <v>259</v>
      </c>
      <c r="C28" s="518" t="s">
        <v>82</v>
      </c>
      <c r="D28"/>
      <c r="E28" s="174"/>
      <c r="F28" s="174"/>
      <c r="G28" s="578">
        <v>-0.25</v>
      </c>
      <c r="H28" s="174"/>
      <c r="I28" s="174"/>
      <c r="J28" s="174"/>
      <c r="K28" s="174"/>
      <c r="L28" s="174"/>
      <c r="M28" s="174"/>
      <c r="N28" s="186">
        <v>0</v>
      </c>
      <c r="O28" s="174"/>
      <c r="P28" s="174"/>
      <c r="Q28" s="174"/>
      <c r="R28" s="174"/>
      <c r="S28" s="174"/>
      <c r="T28" s="174"/>
    </row>
    <row r="29" spans="2:20" ht="15" customHeight="1" x14ac:dyDescent="0.25">
      <c r="B29" s="518" t="s">
        <v>259</v>
      </c>
      <c r="C29" s="518" t="s">
        <v>112</v>
      </c>
      <c r="D29"/>
      <c r="E29" s="174"/>
      <c r="F29" s="174"/>
      <c r="G29" s="578">
        <v>0</v>
      </c>
      <c r="H29" s="174"/>
      <c r="I29" s="174"/>
      <c r="J29" s="174"/>
      <c r="K29" s="174"/>
      <c r="L29" s="174"/>
      <c r="M29" s="174"/>
      <c r="N29" s="186">
        <v>0</v>
      </c>
      <c r="O29" s="174"/>
      <c r="P29" s="174"/>
      <c r="Q29" s="174"/>
      <c r="R29" s="174"/>
      <c r="S29" s="174"/>
      <c r="T29" s="174"/>
    </row>
    <row r="30" spans="2:20" ht="15" customHeight="1" x14ac:dyDescent="0.25">
      <c r="B30" s="518" t="s">
        <v>259</v>
      </c>
      <c r="C30" s="518" t="s">
        <v>133</v>
      </c>
      <c r="D30"/>
      <c r="E30" s="174"/>
      <c r="F30" s="174"/>
      <c r="G30" s="578">
        <v>0</v>
      </c>
      <c r="H30" s="174"/>
      <c r="I30" s="174"/>
      <c r="J30" s="174"/>
      <c r="K30" s="174"/>
      <c r="L30" s="174"/>
      <c r="M30" s="174"/>
      <c r="N30" s="186">
        <v>0</v>
      </c>
      <c r="O30" s="174"/>
      <c r="P30" s="174"/>
      <c r="Q30" s="174"/>
      <c r="R30" s="174"/>
      <c r="S30" s="174"/>
      <c r="T30" s="174"/>
    </row>
    <row r="31" spans="2:20" ht="15" customHeight="1" x14ac:dyDescent="0.25">
      <c r="B31" s="518" t="s">
        <v>259</v>
      </c>
      <c r="C31" s="518" t="s">
        <v>101</v>
      </c>
      <c r="D31"/>
      <c r="E31" s="174"/>
      <c r="F31" s="174"/>
      <c r="G31" s="578">
        <v>-0.1</v>
      </c>
      <c r="H31" s="174"/>
      <c r="I31" s="174"/>
      <c r="J31" s="174"/>
      <c r="K31" s="174"/>
      <c r="L31" s="174"/>
      <c r="M31" s="174"/>
      <c r="N31" s="186">
        <v>0</v>
      </c>
      <c r="O31" s="174"/>
      <c r="P31" s="174"/>
      <c r="Q31" s="174"/>
      <c r="R31" s="174"/>
      <c r="S31" s="174"/>
      <c r="T31" s="174"/>
    </row>
    <row r="32" spans="2:20" ht="15" customHeight="1" x14ac:dyDescent="0.25">
      <c r="B32" s="518" t="s">
        <v>6</v>
      </c>
      <c r="C32" s="518" t="s">
        <v>25</v>
      </c>
      <c r="D32"/>
      <c r="E32" s="174"/>
      <c r="F32" s="174"/>
      <c r="G32" s="578">
        <v>0.122</v>
      </c>
      <c r="H32" s="174"/>
      <c r="I32" s="174"/>
      <c r="J32" s="174"/>
      <c r="K32" s="174"/>
      <c r="L32" s="174"/>
      <c r="M32" s="174"/>
      <c r="N32" s="186">
        <v>0</v>
      </c>
      <c r="O32" s="174"/>
      <c r="P32" s="174"/>
      <c r="Q32" s="174"/>
      <c r="R32" s="174"/>
      <c r="S32" s="174"/>
      <c r="T32" s="174"/>
    </row>
    <row r="33" spans="2:20" ht="15" customHeight="1" x14ac:dyDescent="0.25">
      <c r="B33" s="518" t="s">
        <v>6</v>
      </c>
      <c r="C33" s="518" t="s">
        <v>9</v>
      </c>
      <c r="D33"/>
      <c r="E33" s="174"/>
      <c r="F33" s="174"/>
      <c r="G33" s="578">
        <v>0.375</v>
      </c>
      <c r="H33" s="174"/>
      <c r="I33" s="174"/>
      <c r="J33" s="174"/>
      <c r="K33" s="174"/>
      <c r="L33" s="174"/>
      <c r="M33" s="174"/>
      <c r="N33" s="186">
        <v>0</v>
      </c>
      <c r="O33" s="174"/>
      <c r="P33" s="174"/>
      <c r="Q33" s="174"/>
      <c r="R33" s="174"/>
      <c r="S33" s="174"/>
      <c r="T33" s="174"/>
    </row>
    <row r="34" spans="2:20" ht="15" customHeight="1" x14ac:dyDescent="0.25">
      <c r="B34" s="518" t="s">
        <v>6</v>
      </c>
      <c r="C34" s="518" t="s">
        <v>275</v>
      </c>
      <c r="D34"/>
      <c r="E34" s="174"/>
      <c r="F34" s="174"/>
      <c r="G34" s="578">
        <v>0.222</v>
      </c>
      <c r="H34" s="174"/>
      <c r="I34" s="174"/>
      <c r="J34" s="174"/>
      <c r="K34" s="174"/>
      <c r="L34" s="174"/>
      <c r="M34" s="174"/>
      <c r="N34" s="186">
        <v>0</v>
      </c>
      <c r="O34" s="174"/>
      <c r="P34" s="174"/>
      <c r="Q34" s="174"/>
      <c r="R34" s="174"/>
      <c r="S34" s="174"/>
      <c r="T34" s="174"/>
    </row>
    <row r="35" spans="2:20" ht="15" customHeight="1" x14ac:dyDescent="0.25">
      <c r="B35" s="518" t="s">
        <v>6</v>
      </c>
      <c r="C35" s="518" t="s">
        <v>34</v>
      </c>
      <c r="D35"/>
      <c r="E35" s="174"/>
      <c r="F35" s="174"/>
      <c r="G35" s="578">
        <v>0.222</v>
      </c>
      <c r="H35" s="174"/>
      <c r="I35" s="174"/>
      <c r="J35" s="174"/>
      <c r="K35" s="174"/>
      <c r="L35" s="174"/>
      <c r="M35" s="174"/>
      <c r="N35" s="186">
        <v>0</v>
      </c>
      <c r="O35" s="174"/>
      <c r="P35" s="174"/>
      <c r="Q35" s="174"/>
      <c r="R35" s="174"/>
      <c r="S35" s="174"/>
      <c r="T35" s="174"/>
    </row>
    <row r="36" spans="2:20" ht="15" customHeight="1" x14ac:dyDescent="0.25">
      <c r="B36" s="518" t="s">
        <v>6</v>
      </c>
      <c r="C36" s="518" t="s">
        <v>476</v>
      </c>
      <c r="D36"/>
      <c r="E36" s="174"/>
      <c r="F36" s="174"/>
      <c r="G36" s="578">
        <v>0.122</v>
      </c>
      <c r="H36" s="174"/>
      <c r="I36" s="174"/>
      <c r="J36" s="174"/>
      <c r="K36" s="174"/>
      <c r="L36" s="174"/>
      <c r="M36" s="174"/>
      <c r="N36" s="186">
        <v>0</v>
      </c>
      <c r="O36" s="174"/>
      <c r="P36" s="174"/>
      <c r="Q36" s="174"/>
      <c r="R36" s="174"/>
      <c r="S36" s="174"/>
      <c r="T36" s="174"/>
    </row>
    <row r="37" spans="2:20" ht="15" customHeight="1" x14ac:dyDescent="0.25">
      <c r="B37" s="518" t="s">
        <v>6</v>
      </c>
      <c r="C37" s="518" t="s">
        <v>46</v>
      </c>
      <c r="D37"/>
      <c r="E37" s="174"/>
      <c r="F37" s="174"/>
      <c r="G37" s="578">
        <v>0.375</v>
      </c>
      <c r="H37" s="174"/>
      <c r="I37" s="174"/>
      <c r="J37" s="174"/>
      <c r="K37" s="174"/>
      <c r="L37" s="174"/>
      <c r="M37" s="174"/>
      <c r="N37" s="186">
        <v>0</v>
      </c>
      <c r="O37" s="174"/>
      <c r="P37" s="174"/>
      <c r="Q37" s="174"/>
      <c r="R37" s="174"/>
      <c r="S37" s="174"/>
      <c r="T37" s="174"/>
    </row>
    <row r="38" spans="2:20" ht="15" customHeight="1" x14ac:dyDescent="0.25">
      <c r="B38" s="518" t="s">
        <v>6</v>
      </c>
      <c r="C38" s="518" t="s">
        <v>18</v>
      </c>
      <c r="D38"/>
      <c r="E38" s="174"/>
      <c r="F38" s="174"/>
      <c r="G38" s="578">
        <v>0.122</v>
      </c>
      <c r="H38" s="174"/>
      <c r="I38" s="174"/>
      <c r="J38" s="174"/>
      <c r="K38" s="174"/>
      <c r="L38" s="174"/>
      <c r="M38" s="174"/>
      <c r="N38" s="186">
        <v>0</v>
      </c>
      <c r="O38" s="174"/>
      <c r="P38" s="174"/>
      <c r="Q38" s="174"/>
      <c r="R38" s="174"/>
      <c r="S38" s="174"/>
      <c r="T38" s="174"/>
    </row>
    <row r="39" spans="2:20" ht="15" customHeight="1" x14ac:dyDescent="0.25">
      <c r="B39" s="518" t="s">
        <v>6</v>
      </c>
      <c r="C39" s="518" t="s">
        <v>21</v>
      </c>
      <c r="D39"/>
      <c r="E39" s="174"/>
      <c r="F39" s="174"/>
      <c r="G39" s="578">
        <v>0.57099999999999995</v>
      </c>
      <c r="H39" s="174"/>
      <c r="I39" s="174"/>
      <c r="J39" s="174"/>
      <c r="K39" s="174"/>
      <c r="L39" s="174"/>
      <c r="M39" s="174"/>
      <c r="N39" s="186">
        <v>0</v>
      </c>
      <c r="O39" s="174"/>
      <c r="P39" s="174"/>
      <c r="Q39" s="174"/>
      <c r="R39" s="174"/>
      <c r="S39" s="174"/>
      <c r="T39" s="174"/>
    </row>
    <row r="40" spans="2:20" ht="15" customHeight="1" x14ac:dyDescent="0.25">
      <c r="B40" s="518" t="s">
        <v>6</v>
      </c>
      <c r="C40" s="518" t="s">
        <v>23</v>
      </c>
      <c r="D40"/>
      <c r="E40" s="174"/>
      <c r="F40" s="174"/>
      <c r="G40" s="578">
        <v>0</v>
      </c>
      <c r="H40" s="174"/>
      <c r="I40" s="174"/>
      <c r="J40" s="174"/>
      <c r="K40" s="174"/>
      <c r="L40" s="174"/>
      <c r="M40" s="174"/>
      <c r="N40" s="186">
        <v>0</v>
      </c>
      <c r="O40" s="174"/>
      <c r="P40" s="174"/>
      <c r="Q40" s="174"/>
      <c r="R40" s="174"/>
      <c r="S40" s="174"/>
      <c r="T40" s="174"/>
    </row>
    <row r="41" spans="2:20" ht="15" customHeight="1" x14ac:dyDescent="0.25">
      <c r="B41" s="518" t="s">
        <v>6</v>
      </c>
      <c r="C41" s="518" t="s">
        <v>94</v>
      </c>
      <c r="D41"/>
      <c r="E41" s="174"/>
      <c r="F41" s="174"/>
      <c r="G41" s="578">
        <v>-8.3000000000000004E-2</v>
      </c>
      <c r="H41" s="174"/>
      <c r="I41" s="174"/>
      <c r="J41" s="174"/>
      <c r="K41" s="174"/>
      <c r="L41" s="174"/>
      <c r="M41" s="174"/>
      <c r="N41" s="186">
        <v>0</v>
      </c>
      <c r="O41" s="174"/>
      <c r="P41" s="174"/>
      <c r="Q41" s="174"/>
      <c r="R41" s="174"/>
      <c r="S41" s="174"/>
      <c r="T41" s="174"/>
    </row>
    <row r="42" spans="2:20" ht="15" customHeight="1" x14ac:dyDescent="0.25">
      <c r="B42" s="518" t="s">
        <v>6</v>
      </c>
      <c r="C42" s="518" t="s">
        <v>55</v>
      </c>
      <c r="D42"/>
      <c r="E42" s="174"/>
      <c r="F42" s="174"/>
      <c r="G42" s="578">
        <v>0.57099999999999995</v>
      </c>
      <c r="H42" s="174"/>
      <c r="I42" s="174"/>
      <c r="J42" s="174"/>
      <c r="K42" s="174"/>
      <c r="L42" s="174"/>
      <c r="M42" s="174"/>
      <c r="N42" s="186">
        <v>0</v>
      </c>
      <c r="O42" s="174"/>
      <c r="P42" s="174"/>
      <c r="Q42" s="174"/>
      <c r="R42" s="174"/>
      <c r="S42" s="174"/>
      <c r="T42" s="174"/>
    </row>
    <row r="43" spans="2:20" ht="15" customHeight="1" x14ac:dyDescent="0.25">
      <c r="B43" s="518" t="s">
        <v>6</v>
      </c>
      <c r="C43" s="518" t="s">
        <v>32</v>
      </c>
      <c r="D43"/>
      <c r="E43" s="174"/>
      <c r="F43" s="174"/>
      <c r="G43" s="578">
        <v>0.158</v>
      </c>
      <c r="H43" s="174"/>
      <c r="I43" s="174"/>
      <c r="J43" s="174"/>
      <c r="K43" s="174"/>
      <c r="L43" s="174"/>
      <c r="M43" s="174"/>
      <c r="N43" s="186">
        <v>0</v>
      </c>
      <c r="O43" s="174"/>
      <c r="P43" s="174"/>
      <c r="Q43" s="174"/>
      <c r="R43" s="174"/>
      <c r="S43" s="174"/>
      <c r="T43" s="174"/>
    </row>
    <row r="44" spans="2:20" ht="15" customHeight="1" x14ac:dyDescent="0.25">
      <c r="B44" s="518" t="s">
        <v>6</v>
      </c>
      <c r="C44" s="518" t="s">
        <v>63</v>
      </c>
      <c r="D44"/>
      <c r="E44" s="174"/>
      <c r="F44" s="174"/>
      <c r="G44" s="578">
        <v>0.222</v>
      </c>
      <c r="H44" s="174"/>
      <c r="I44" s="174"/>
      <c r="J44" s="174"/>
      <c r="K44" s="174"/>
      <c r="L44" s="174"/>
      <c r="M44" s="174"/>
      <c r="N44" s="186">
        <v>0</v>
      </c>
      <c r="O44" s="174"/>
      <c r="P44" s="174"/>
      <c r="Q44" s="174"/>
      <c r="R44" s="174"/>
      <c r="S44" s="174"/>
      <c r="T44" s="174"/>
    </row>
    <row r="45" spans="2:20" ht="15" customHeight="1" x14ac:dyDescent="0.25">
      <c r="B45" s="518" t="s">
        <v>6</v>
      </c>
      <c r="C45" s="518" t="s">
        <v>617</v>
      </c>
      <c r="D45"/>
      <c r="E45" s="174"/>
      <c r="F45" s="174"/>
      <c r="G45" s="578">
        <v>0.222</v>
      </c>
      <c r="H45" s="174"/>
      <c r="I45" s="174"/>
      <c r="J45" s="174"/>
      <c r="K45" s="174"/>
      <c r="L45" s="174"/>
      <c r="M45" s="174"/>
      <c r="N45" s="186">
        <v>0</v>
      </c>
      <c r="O45" s="174"/>
      <c r="P45" s="174"/>
      <c r="Q45" s="174"/>
      <c r="R45" s="174"/>
      <c r="S45" s="174"/>
      <c r="T45" s="174"/>
    </row>
    <row r="46" spans="2:20" ht="15" customHeight="1" x14ac:dyDescent="0.25">
      <c r="B46" s="518" t="s">
        <v>6</v>
      </c>
      <c r="C46" s="518" t="s">
        <v>53</v>
      </c>
      <c r="D46"/>
      <c r="E46" s="174"/>
      <c r="F46" s="174"/>
      <c r="G46" s="578">
        <v>0.222</v>
      </c>
      <c r="H46" s="174"/>
      <c r="I46" s="174"/>
      <c r="J46" s="174"/>
      <c r="K46" s="174"/>
      <c r="L46" s="174"/>
      <c r="M46" s="174"/>
      <c r="N46" s="186">
        <v>0</v>
      </c>
      <c r="O46" s="174"/>
      <c r="P46" s="174"/>
      <c r="Q46" s="174"/>
      <c r="R46" s="174"/>
      <c r="S46" s="174"/>
      <c r="T46" s="174"/>
    </row>
    <row r="47" spans="2:20" ht="15" customHeight="1" x14ac:dyDescent="0.25">
      <c r="B47" s="518" t="s">
        <v>6</v>
      </c>
      <c r="C47" s="518" t="s">
        <v>93</v>
      </c>
      <c r="D47"/>
      <c r="E47" s="174"/>
      <c r="F47" s="174"/>
      <c r="G47" s="578">
        <v>0.222</v>
      </c>
      <c r="H47" s="174"/>
      <c r="I47" s="174"/>
      <c r="J47" s="174"/>
      <c r="K47" s="174"/>
      <c r="L47" s="174"/>
      <c r="M47" s="174"/>
      <c r="N47" s="186">
        <v>0</v>
      </c>
      <c r="O47" s="174"/>
      <c r="P47" s="174"/>
      <c r="Q47" s="174"/>
      <c r="R47" s="174"/>
      <c r="S47" s="174"/>
      <c r="T47" s="174"/>
    </row>
    <row r="48" spans="2:20" ht="15" customHeight="1" x14ac:dyDescent="0.25">
      <c r="B48" s="518" t="s">
        <v>6</v>
      </c>
      <c r="C48" s="518" t="s">
        <v>28</v>
      </c>
      <c r="D48"/>
      <c r="E48" s="174"/>
      <c r="F48" s="174"/>
      <c r="G48" s="578">
        <v>0.222</v>
      </c>
      <c r="H48" s="174"/>
      <c r="I48" s="174"/>
      <c r="J48" s="174"/>
      <c r="K48" s="174"/>
      <c r="L48" s="174"/>
      <c r="M48" s="174"/>
      <c r="N48" s="186">
        <v>0</v>
      </c>
      <c r="O48" s="174"/>
      <c r="P48" s="174"/>
      <c r="Q48" s="174"/>
      <c r="R48" s="174"/>
      <c r="S48" s="174"/>
      <c r="T48" s="174"/>
    </row>
    <row r="49" spans="2:20" ht="15" customHeight="1" x14ac:dyDescent="0.25">
      <c r="B49" s="518" t="s">
        <v>6</v>
      </c>
      <c r="C49" s="518" t="s">
        <v>88</v>
      </c>
      <c r="D49"/>
      <c r="E49" s="174"/>
      <c r="F49" s="174"/>
      <c r="G49" s="578">
        <v>0.222</v>
      </c>
      <c r="H49" s="174"/>
      <c r="I49" s="174"/>
      <c r="J49" s="174"/>
      <c r="K49" s="174"/>
      <c r="L49" s="174"/>
      <c r="M49" s="174"/>
      <c r="N49" s="186">
        <v>0</v>
      </c>
      <c r="O49" s="174"/>
      <c r="P49" s="174"/>
      <c r="Q49" s="174"/>
      <c r="R49" s="174"/>
      <c r="S49" s="174"/>
      <c r="T49" s="174"/>
    </row>
    <row r="50" spans="2:20" ht="15" customHeight="1" x14ac:dyDescent="0.25">
      <c r="B50" s="518" t="s">
        <v>6</v>
      </c>
      <c r="C50" s="518" t="s">
        <v>14</v>
      </c>
      <c r="D50"/>
      <c r="E50" s="174"/>
      <c r="F50" s="174"/>
      <c r="G50" s="578">
        <v>0.57099999999999995</v>
      </c>
      <c r="H50" s="174"/>
      <c r="I50" s="174"/>
      <c r="J50" s="174"/>
      <c r="K50" s="174"/>
      <c r="L50" s="174"/>
      <c r="M50" s="174"/>
      <c r="N50" s="186">
        <v>0</v>
      </c>
      <c r="O50" s="174"/>
      <c r="P50" s="174"/>
      <c r="Q50" s="174"/>
      <c r="R50" s="174"/>
      <c r="S50" s="174"/>
      <c r="T50" s="174"/>
    </row>
    <row r="51" spans="2:20" ht="15" customHeight="1" x14ac:dyDescent="0.25">
      <c r="B51" s="518" t="s">
        <v>6</v>
      </c>
      <c r="C51" s="518" t="s">
        <v>42</v>
      </c>
      <c r="D51"/>
      <c r="E51" s="174"/>
      <c r="F51" s="174"/>
      <c r="G51" s="578">
        <v>0.57099999999999995</v>
      </c>
      <c r="H51" s="174"/>
      <c r="I51" s="174"/>
      <c r="J51" s="174"/>
      <c r="K51" s="174"/>
      <c r="L51" s="174"/>
      <c r="M51" s="174"/>
      <c r="N51" s="186">
        <v>0</v>
      </c>
      <c r="O51" s="174"/>
      <c r="P51" s="174"/>
      <c r="Q51" s="174"/>
      <c r="R51" s="174"/>
      <c r="S51" s="174"/>
      <c r="T51" s="174"/>
    </row>
    <row r="52" spans="2:20" ht="15" customHeight="1" x14ac:dyDescent="0.25">
      <c r="B52" s="518" t="s">
        <v>6</v>
      </c>
      <c r="C52" s="518" t="s">
        <v>12</v>
      </c>
      <c r="D52"/>
      <c r="E52" s="174"/>
      <c r="F52" s="174"/>
      <c r="G52" s="578">
        <v>0.222</v>
      </c>
      <c r="H52" s="174"/>
      <c r="I52" s="174"/>
      <c r="J52" s="174"/>
      <c r="K52" s="174"/>
      <c r="L52" s="174"/>
      <c r="M52" s="174"/>
      <c r="N52" s="186">
        <v>0</v>
      </c>
      <c r="O52" s="174"/>
      <c r="P52" s="174"/>
      <c r="Q52" s="174"/>
      <c r="R52" s="174"/>
      <c r="S52" s="174"/>
      <c r="T52" s="174"/>
    </row>
    <row r="53" spans="2:20" ht="15" customHeight="1" x14ac:dyDescent="0.25">
      <c r="B53" s="518" t="s">
        <v>6</v>
      </c>
      <c r="C53" s="518" t="s">
        <v>620</v>
      </c>
      <c r="D53"/>
      <c r="E53" s="174"/>
      <c r="F53" s="174"/>
      <c r="G53" s="578">
        <v>0.375</v>
      </c>
      <c r="H53" s="174"/>
      <c r="I53" s="174"/>
      <c r="J53" s="174"/>
      <c r="K53" s="174"/>
      <c r="L53" s="174"/>
      <c r="M53" s="174"/>
      <c r="N53" s="186">
        <v>0</v>
      </c>
      <c r="O53" s="174"/>
      <c r="P53" s="174"/>
      <c r="Q53" s="174"/>
      <c r="R53" s="174"/>
      <c r="S53" s="174"/>
      <c r="T53" s="174"/>
    </row>
    <row r="54" spans="2:20" ht="15" customHeight="1" x14ac:dyDescent="0.25">
      <c r="B54" s="518" t="s">
        <v>6</v>
      </c>
      <c r="C54" s="518" t="s">
        <v>147</v>
      </c>
      <c r="D54"/>
      <c r="E54" s="174"/>
      <c r="F54" s="174"/>
      <c r="G54" s="578">
        <v>0.158</v>
      </c>
      <c r="H54" s="174"/>
      <c r="I54" s="174"/>
      <c r="J54" s="174"/>
      <c r="K54" s="174"/>
      <c r="L54" s="174"/>
      <c r="M54" s="174"/>
      <c r="N54" s="186">
        <v>0</v>
      </c>
      <c r="O54" s="174"/>
      <c r="P54" s="174"/>
      <c r="Q54" s="174"/>
      <c r="R54" s="174"/>
      <c r="S54" s="174"/>
      <c r="T54" s="174"/>
    </row>
    <row r="55" spans="2:20" ht="15" customHeight="1" x14ac:dyDescent="0.25">
      <c r="B55" s="518" t="s">
        <v>6</v>
      </c>
      <c r="C55" s="518" t="s">
        <v>49</v>
      </c>
      <c r="D55"/>
      <c r="E55" s="174"/>
      <c r="F55" s="174"/>
      <c r="G55" s="578">
        <v>0.375</v>
      </c>
      <c r="H55" s="174"/>
      <c r="I55" s="174"/>
      <c r="J55" s="174"/>
      <c r="K55" s="174"/>
      <c r="L55" s="174"/>
      <c r="M55" s="174"/>
      <c r="N55" s="186">
        <v>0</v>
      </c>
      <c r="O55" s="174"/>
      <c r="P55" s="174"/>
      <c r="Q55" s="174"/>
      <c r="R55" s="174"/>
      <c r="S55" s="174"/>
      <c r="T55" s="174"/>
    </row>
    <row r="56" spans="2:20" ht="15" customHeight="1" x14ac:dyDescent="0.25">
      <c r="B56" s="518" t="s">
        <v>6</v>
      </c>
      <c r="C56" s="518" t="s">
        <v>260</v>
      </c>
      <c r="D56"/>
      <c r="E56" s="174"/>
      <c r="F56" s="174"/>
      <c r="G56" s="578">
        <v>0.158</v>
      </c>
      <c r="H56" s="174"/>
      <c r="I56" s="174"/>
      <c r="J56" s="174"/>
      <c r="K56" s="174"/>
      <c r="L56" s="174"/>
      <c r="M56" s="174"/>
      <c r="N56" s="186">
        <v>0</v>
      </c>
      <c r="O56" s="174"/>
      <c r="P56" s="174"/>
      <c r="Q56" s="174"/>
      <c r="R56" s="174"/>
      <c r="S56" s="174"/>
      <c r="T56" s="174"/>
    </row>
    <row r="57" spans="2:20" ht="15" customHeight="1" x14ac:dyDescent="0.25">
      <c r="B57" s="518" t="s">
        <v>6</v>
      </c>
      <c r="C57" s="518" t="s">
        <v>38</v>
      </c>
      <c r="D57"/>
      <c r="E57" s="174"/>
      <c r="F57" s="174"/>
      <c r="G57" s="578">
        <v>0.375</v>
      </c>
      <c r="H57" s="174"/>
      <c r="I57" s="174"/>
      <c r="J57" s="174"/>
      <c r="K57" s="174"/>
      <c r="L57" s="174"/>
      <c r="M57" s="174"/>
      <c r="N57" s="186">
        <v>0</v>
      </c>
      <c r="O57" s="174"/>
      <c r="P57" s="174"/>
      <c r="Q57" s="174"/>
      <c r="R57" s="174"/>
      <c r="S57" s="174"/>
      <c r="T57" s="174"/>
    </row>
    <row r="58" spans="2:20" ht="15" customHeight="1" x14ac:dyDescent="0.25">
      <c r="B58" s="518" t="s">
        <v>6</v>
      </c>
      <c r="C58" s="518" t="s">
        <v>67</v>
      </c>
      <c r="D58"/>
      <c r="E58" s="174"/>
      <c r="F58" s="174"/>
      <c r="G58" s="578">
        <v>0.375</v>
      </c>
      <c r="H58" s="174"/>
      <c r="I58" s="174"/>
      <c r="J58" s="174"/>
      <c r="K58" s="174"/>
      <c r="L58" s="174"/>
      <c r="M58" s="174"/>
      <c r="N58" s="186">
        <v>0</v>
      </c>
      <c r="O58" s="174"/>
      <c r="P58" s="174"/>
      <c r="Q58" s="174"/>
      <c r="R58" s="174"/>
      <c r="S58" s="174"/>
      <c r="T58" s="174"/>
    </row>
    <row r="59" spans="2:20" ht="15" customHeight="1" x14ac:dyDescent="0.25">
      <c r="B59" s="518" t="s">
        <v>6</v>
      </c>
      <c r="C59" s="518" t="s">
        <v>48</v>
      </c>
      <c r="D59"/>
      <c r="E59" s="174"/>
      <c r="F59" s="174"/>
      <c r="G59" s="578">
        <v>0.57099999999999995</v>
      </c>
      <c r="H59" s="174"/>
      <c r="I59" s="174"/>
      <c r="J59" s="174"/>
      <c r="K59" s="174"/>
      <c r="L59" s="174"/>
      <c r="M59" s="174"/>
      <c r="N59" s="186">
        <v>0</v>
      </c>
      <c r="O59" s="174"/>
      <c r="P59" s="174"/>
      <c r="Q59" s="174"/>
      <c r="R59" s="174"/>
      <c r="S59" s="174"/>
      <c r="T59" s="174"/>
    </row>
    <row r="60" spans="2:20" ht="15" customHeight="1" x14ac:dyDescent="0.25">
      <c r="B60" s="518" t="s">
        <v>6</v>
      </c>
      <c r="C60" s="518" t="s">
        <v>72</v>
      </c>
      <c r="D60"/>
      <c r="E60" s="174"/>
      <c r="F60" s="174"/>
      <c r="G60" s="578">
        <v>0.222</v>
      </c>
      <c r="H60" s="174"/>
      <c r="I60" s="174"/>
      <c r="J60" s="174"/>
      <c r="K60" s="174"/>
      <c r="L60" s="174"/>
      <c r="M60" s="174"/>
      <c r="N60" s="186">
        <v>0</v>
      </c>
      <c r="O60" s="174"/>
      <c r="P60" s="174"/>
      <c r="Q60" s="174"/>
      <c r="R60" s="174"/>
      <c r="S60" s="174"/>
      <c r="T60" s="174"/>
    </row>
    <row r="61" spans="2:20" ht="15" customHeight="1" x14ac:dyDescent="0.25">
      <c r="B61" s="518" t="s">
        <v>6</v>
      </c>
      <c r="C61" s="518" t="s">
        <v>40</v>
      </c>
      <c r="D61"/>
      <c r="E61" s="174"/>
      <c r="F61" s="174"/>
      <c r="G61" s="578">
        <v>0.57099999999999995</v>
      </c>
      <c r="H61" s="174"/>
      <c r="I61" s="174"/>
      <c r="J61" s="174"/>
      <c r="K61" s="174"/>
      <c r="L61" s="174"/>
      <c r="M61" s="174"/>
      <c r="N61" s="186">
        <v>0</v>
      </c>
      <c r="O61" s="174"/>
      <c r="P61" s="174"/>
      <c r="Q61" s="174"/>
      <c r="R61" s="174"/>
      <c r="S61" s="174"/>
      <c r="T61" s="174"/>
    </row>
    <row r="62" spans="2:20" ht="15" customHeight="1" x14ac:dyDescent="0.25">
      <c r="B62" s="518" t="s">
        <v>6</v>
      </c>
      <c r="C62" s="518" t="s">
        <v>58</v>
      </c>
      <c r="D62"/>
      <c r="E62" s="174"/>
      <c r="F62" s="174"/>
      <c r="G62" s="578">
        <v>0.57099999999999995</v>
      </c>
      <c r="H62" s="174"/>
      <c r="I62" s="174"/>
      <c r="J62" s="174"/>
      <c r="K62" s="174"/>
      <c r="L62" s="174"/>
      <c r="M62" s="174"/>
      <c r="N62" s="186">
        <v>0</v>
      </c>
      <c r="O62" s="174"/>
      <c r="P62" s="174"/>
      <c r="Q62" s="174"/>
      <c r="R62" s="174"/>
      <c r="S62" s="174"/>
      <c r="T62" s="174"/>
    </row>
    <row r="63" spans="2:20" ht="15" customHeight="1" x14ac:dyDescent="0.25">
      <c r="B63" s="518" t="s">
        <v>6</v>
      </c>
      <c r="C63" s="518" t="s">
        <v>76</v>
      </c>
      <c r="D63"/>
      <c r="E63" s="174"/>
      <c r="F63" s="174"/>
      <c r="G63" s="578">
        <v>0.57099999999999995</v>
      </c>
      <c r="H63" s="174"/>
      <c r="I63" s="174"/>
      <c r="J63" s="174"/>
      <c r="K63" s="174"/>
      <c r="L63" s="174"/>
      <c r="M63" s="174"/>
      <c r="N63" s="186">
        <v>0</v>
      </c>
      <c r="O63" s="174"/>
      <c r="P63" s="174"/>
      <c r="Q63" s="174"/>
      <c r="R63" s="174"/>
      <c r="S63" s="174"/>
      <c r="T63" s="174"/>
    </row>
    <row r="64" spans="2:20" ht="15" customHeight="1" x14ac:dyDescent="0.25">
      <c r="B64" s="518" t="s">
        <v>6</v>
      </c>
      <c r="C64" s="518" t="s">
        <v>142</v>
      </c>
      <c r="D64"/>
      <c r="E64" s="174"/>
      <c r="F64" s="174"/>
      <c r="G64" s="578">
        <v>0.375</v>
      </c>
      <c r="H64" s="174"/>
      <c r="I64" s="174"/>
      <c r="J64" s="174"/>
      <c r="K64" s="174"/>
      <c r="L64" s="174"/>
      <c r="M64" s="174"/>
      <c r="N64" s="186">
        <v>0</v>
      </c>
      <c r="O64" s="174"/>
      <c r="P64" s="174"/>
      <c r="Q64" s="174"/>
      <c r="R64" s="174"/>
      <c r="S64" s="174"/>
      <c r="T64" s="174"/>
    </row>
    <row r="65" spans="2:20" ht="15" customHeight="1" x14ac:dyDescent="0.25">
      <c r="B65" s="518" t="s">
        <v>6</v>
      </c>
      <c r="C65" s="518" t="s">
        <v>80</v>
      </c>
      <c r="D65"/>
      <c r="E65" s="174"/>
      <c r="F65" s="174"/>
      <c r="G65" s="578">
        <v>0.375</v>
      </c>
      <c r="H65" s="174"/>
      <c r="I65" s="174"/>
      <c r="J65" s="174"/>
      <c r="K65" s="174"/>
      <c r="L65" s="174"/>
      <c r="M65" s="174"/>
      <c r="N65" s="186">
        <v>0</v>
      </c>
      <c r="O65" s="174"/>
      <c r="P65" s="174"/>
      <c r="Q65" s="174"/>
      <c r="R65" s="174"/>
      <c r="S65" s="174"/>
      <c r="T65" s="174"/>
    </row>
    <row r="66" spans="2:20" ht="15" customHeight="1" x14ac:dyDescent="0.25">
      <c r="B66" s="518" t="s">
        <v>6</v>
      </c>
      <c r="C66" s="518" t="s">
        <v>82</v>
      </c>
      <c r="D66"/>
      <c r="E66" s="174"/>
      <c r="F66" s="174"/>
      <c r="G66" s="578">
        <v>-8.3000000000000004E-2</v>
      </c>
      <c r="H66" s="174"/>
      <c r="I66" s="174"/>
      <c r="J66" s="174"/>
      <c r="K66" s="174"/>
      <c r="L66" s="174"/>
      <c r="M66" s="174"/>
      <c r="N66" s="186">
        <v>0</v>
      </c>
      <c r="O66" s="174"/>
      <c r="P66" s="174"/>
      <c r="Q66" s="174"/>
      <c r="R66" s="174"/>
      <c r="S66" s="174"/>
      <c r="T66" s="174"/>
    </row>
    <row r="67" spans="2:20" ht="15" customHeight="1" x14ac:dyDescent="0.25">
      <c r="B67" s="518" t="s">
        <v>6</v>
      </c>
      <c r="C67" s="518" t="s">
        <v>153</v>
      </c>
      <c r="D67"/>
      <c r="E67" s="174"/>
      <c r="F67" s="174"/>
      <c r="G67" s="578">
        <v>0.57099999999999995</v>
      </c>
      <c r="H67" s="174"/>
      <c r="I67" s="174"/>
      <c r="J67" s="174"/>
      <c r="K67" s="174"/>
      <c r="L67" s="174"/>
      <c r="M67" s="174"/>
      <c r="N67" s="186">
        <v>0</v>
      </c>
      <c r="O67" s="174"/>
      <c r="P67" s="174"/>
      <c r="Q67" s="174"/>
      <c r="R67" s="174"/>
      <c r="S67" s="174"/>
      <c r="T67" s="174"/>
    </row>
    <row r="68" spans="2:20" ht="15" customHeight="1" x14ac:dyDescent="0.25">
      <c r="B68" s="518" t="s">
        <v>6</v>
      </c>
      <c r="C68" s="518" t="s">
        <v>78</v>
      </c>
      <c r="D68"/>
      <c r="E68" s="174"/>
      <c r="F68" s="174"/>
      <c r="G68" s="578">
        <v>0.57099999999999995</v>
      </c>
      <c r="H68" s="174"/>
      <c r="I68" s="174"/>
      <c r="J68" s="174"/>
      <c r="K68" s="174"/>
      <c r="L68" s="174"/>
      <c r="M68" s="174"/>
      <c r="N68" s="186">
        <v>0</v>
      </c>
      <c r="O68" s="174"/>
      <c r="P68" s="174"/>
      <c r="Q68" s="174"/>
      <c r="R68" s="174"/>
      <c r="S68" s="174"/>
      <c r="T68" s="174"/>
    </row>
    <row r="69" spans="2:20" ht="15" customHeight="1" x14ac:dyDescent="0.25">
      <c r="B69" s="518" t="s">
        <v>6</v>
      </c>
      <c r="C69" s="518" t="s">
        <v>26</v>
      </c>
      <c r="D69"/>
      <c r="E69" s="174"/>
      <c r="F69" s="174"/>
      <c r="G69" s="578">
        <v>0.375</v>
      </c>
      <c r="H69" s="174"/>
      <c r="I69" s="174"/>
      <c r="J69" s="174"/>
      <c r="K69" s="174"/>
      <c r="L69" s="174"/>
      <c r="M69" s="174"/>
      <c r="N69" s="186">
        <v>0</v>
      </c>
      <c r="O69" s="174"/>
      <c r="P69" s="174"/>
      <c r="Q69" s="174"/>
      <c r="R69" s="174"/>
      <c r="S69" s="174"/>
      <c r="T69" s="174"/>
    </row>
    <row r="70" spans="2:20" s="333" customFormat="1" ht="15" customHeight="1" x14ac:dyDescent="0.25">
      <c r="B70" s="518" t="s">
        <v>6</v>
      </c>
      <c r="C70" s="518" t="s">
        <v>70</v>
      </c>
      <c r="E70" s="174"/>
      <c r="F70" s="174"/>
      <c r="G70" s="578">
        <v>0.222</v>
      </c>
      <c r="H70" s="174"/>
      <c r="I70" s="174"/>
      <c r="J70" s="174"/>
      <c r="K70" s="174"/>
      <c r="L70" s="174"/>
      <c r="M70" s="174"/>
      <c r="N70" s="186">
        <v>0</v>
      </c>
      <c r="O70" s="174"/>
      <c r="P70" s="174"/>
      <c r="Q70" s="174"/>
      <c r="R70" s="174"/>
      <c r="S70" s="174"/>
      <c r="T70" s="174"/>
    </row>
    <row r="71" spans="2:20" s="333" customFormat="1" ht="15" customHeight="1" x14ac:dyDescent="0.25">
      <c r="B71" s="518" t="s">
        <v>6</v>
      </c>
      <c r="C71" s="518" t="s">
        <v>85</v>
      </c>
      <c r="E71" s="174"/>
      <c r="F71" s="174"/>
      <c r="G71" s="578">
        <v>0.375</v>
      </c>
      <c r="H71" s="174"/>
      <c r="I71" s="174"/>
      <c r="J71" s="174"/>
      <c r="K71" s="174"/>
      <c r="L71" s="174"/>
      <c r="M71" s="174"/>
      <c r="N71" s="186">
        <v>0</v>
      </c>
      <c r="O71" s="174"/>
      <c r="P71" s="174"/>
      <c r="Q71" s="174"/>
      <c r="R71" s="174"/>
      <c r="S71" s="174"/>
      <c r="T71" s="174"/>
    </row>
    <row r="72" spans="2:20" s="333" customFormat="1" ht="15" customHeight="1" x14ac:dyDescent="0.25">
      <c r="B72" s="518" t="s">
        <v>6</v>
      </c>
      <c r="C72" s="518" t="s">
        <v>57</v>
      </c>
      <c r="E72" s="174"/>
      <c r="F72" s="174"/>
      <c r="G72" s="578">
        <v>0.57099999999999995</v>
      </c>
      <c r="H72" s="174"/>
      <c r="I72" s="174"/>
      <c r="J72" s="174"/>
      <c r="K72" s="174"/>
      <c r="L72" s="174"/>
      <c r="M72" s="174"/>
      <c r="N72" s="186">
        <v>0</v>
      </c>
      <c r="O72" s="174"/>
      <c r="P72" s="174"/>
      <c r="Q72" s="174"/>
      <c r="R72" s="174"/>
      <c r="S72" s="174"/>
      <c r="T72" s="174"/>
    </row>
    <row r="73" spans="2:20" s="333" customFormat="1" ht="15" customHeight="1" x14ac:dyDescent="0.25">
      <c r="B73" s="518" t="s">
        <v>6</v>
      </c>
      <c r="C73" s="518" t="s">
        <v>83</v>
      </c>
      <c r="E73" s="174"/>
      <c r="F73" s="174"/>
      <c r="G73" s="578">
        <v>0.375</v>
      </c>
      <c r="H73" s="174"/>
      <c r="I73" s="174"/>
      <c r="J73" s="174"/>
      <c r="K73" s="174"/>
      <c r="L73" s="174"/>
      <c r="M73" s="174"/>
      <c r="N73" s="186">
        <v>0</v>
      </c>
      <c r="O73" s="174"/>
      <c r="P73" s="174"/>
      <c r="Q73" s="174"/>
      <c r="R73" s="174"/>
      <c r="S73" s="174"/>
      <c r="T73" s="174"/>
    </row>
    <row r="74" spans="2:20" s="333" customFormat="1" ht="15" customHeight="1" x14ac:dyDescent="0.25">
      <c r="B74" s="518" t="s">
        <v>6</v>
      </c>
      <c r="C74" s="518" t="s">
        <v>92</v>
      </c>
      <c r="E74" s="174"/>
      <c r="F74" s="174"/>
      <c r="G74" s="578">
        <v>0.57099999999999995</v>
      </c>
      <c r="H74" s="174"/>
      <c r="I74" s="174"/>
      <c r="J74" s="174"/>
      <c r="K74" s="174"/>
      <c r="L74" s="174"/>
      <c r="M74" s="174"/>
      <c r="N74" s="186">
        <v>0</v>
      </c>
      <c r="O74" s="174"/>
      <c r="P74" s="174"/>
      <c r="Q74" s="174"/>
      <c r="R74" s="174"/>
      <c r="S74" s="174"/>
      <c r="T74" s="174"/>
    </row>
    <row r="75" spans="2:20" s="333" customFormat="1" ht="15" customHeight="1" x14ac:dyDescent="0.25">
      <c r="B75" s="518" t="s">
        <v>6</v>
      </c>
      <c r="C75" s="518" t="s">
        <v>137</v>
      </c>
      <c r="E75" s="174"/>
      <c r="F75" s="174"/>
      <c r="G75" s="578">
        <v>0.57099999999999995</v>
      </c>
      <c r="H75" s="174"/>
      <c r="I75" s="174"/>
      <c r="J75" s="174"/>
      <c r="K75" s="174"/>
      <c r="L75" s="174"/>
      <c r="M75" s="174"/>
      <c r="N75" s="186">
        <v>0</v>
      </c>
      <c r="O75" s="174"/>
      <c r="P75" s="174"/>
      <c r="Q75" s="174"/>
      <c r="R75" s="174"/>
      <c r="S75" s="174"/>
      <c r="T75" s="174"/>
    </row>
    <row r="76" spans="2:20" s="333" customFormat="1" ht="15" customHeight="1" x14ac:dyDescent="0.25">
      <c r="B76" s="518" t="s">
        <v>6</v>
      </c>
      <c r="C76" s="518" t="s">
        <v>87</v>
      </c>
      <c r="E76" s="174"/>
      <c r="F76" s="174"/>
      <c r="G76" s="578">
        <v>0.375</v>
      </c>
      <c r="H76" s="174"/>
      <c r="I76" s="174"/>
      <c r="J76" s="174"/>
      <c r="K76" s="174"/>
      <c r="L76" s="174"/>
      <c r="M76" s="174"/>
      <c r="N76" s="186">
        <v>0</v>
      </c>
      <c r="O76" s="174"/>
      <c r="P76" s="174"/>
      <c r="Q76" s="174"/>
      <c r="R76" s="174"/>
      <c r="S76" s="174"/>
      <c r="T76" s="174"/>
    </row>
    <row r="77" spans="2:20" s="333" customFormat="1" ht="15" customHeight="1" x14ac:dyDescent="0.25">
      <c r="B77" s="518" t="s">
        <v>6</v>
      </c>
      <c r="C77" s="518" t="s">
        <v>103</v>
      </c>
      <c r="E77" s="174"/>
      <c r="F77" s="174"/>
      <c r="G77" s="578">
        <v>0.57099999999999995</v>
      </c>
      <c r="H77" s="174"/>
      <c r="I77" s="174"/>
      <c r="J77" s="174"/>
      <c r="K77" s="174"/>
      <c r="L77" s="174"/>
      <c r="M77" s="174"/>
      <c r="N77" s="186">
        <v>0</v>
      </c>
      <c r="O77" s="174"/>
      <c r="P77" s="174"/>
      <c r="Q77" s="174"/>
      <c r="R77" s="174"/>
      <c r="S77" s="174"/>
      <c r="T77" s="174"/>
    </row>
    <row r="78" spans="2:20" s="333" customFormat="1" ht="15" customHeight="1" x14ac:dyDescent="0.25">
      <c r="B78" s="518" t="s">
        <v>6</v>
      </c>
      <c r="C78" s="518" t="s">
        <v>108</v>
      </c>
      <c r="E78" s="174"/>
      <c r="F78" s="174"/>
      <c r="G78" s="578">
        <v>0.375</v>
      </c>
      <c r="H78" s="174"/>
      <c r="I78" s="174"/>
      <c r="J78" s="174"/>
      <c r="K78" s="174"/>
      <c r="L78" s="174"/>
      <c r="M78" s="174"/>
      <c r="N78" s="186">
        <v>0</v>
      </c>
      <c r="O78" s="174"/>
      <c r="P78" s="174"/>
      <c r="Q78" s="174"/>
      <c r="R78" s="174"/>
      <c r="S78" s="174"/>
      <c r="T78" s="174"/>
    </row>
    <row r="79" spans="2:20" s="333" customFormat="1" ht="15" customHeight="1" x14ac:dyDescent="0.25">
      <c r="B79" s="518" t="s">
        <v>6</v>
      </c>
      <c r="C79" s="518" t="s">
        <v>611</v>
      </c>
      <c r="E79" s="174"/>
      <c r="F79" s="174"/>
      <c r="G79" s="578">
        <v>0.158</v>
      </c>
      <c r="H79" s="174"/>
      <c r="I79" s="174"/>
      <c r="J79" s="174"/>
      <c r="K79" s="174"/>
      <c r="L79" s="174"/>
      <c r="M79" s="174"/>
      <c r="N79" s="186">
        <v>0</v>
      </c>
      <c r="O79" s="174"/>
      <c r="P79" s="174"/>
      <c r="Q79" s="174"/>
      <c r="R79" s="174"/>
      <c r="S79" s="174"/>
      <c r="T79" s="174"/>
    </row>
    <row r="80" spans="2:20" s="333" customFormat="1" ht="15" customHeight="1" x14ac:dyDescent="0.25">
      <c r="B80" s="518" t="s">
        <v>6</v>
      </c>
      <c r="C80" s="518" t="s">
        <v>178</v>
      </c>
      <c r="E80" s="174"/>
      <c r="F80" s="174"/>
      <c r="G80" s="578">
        <v>0.375</v>
      </c>
      <c r="H80" s="174"/>
      <c r="I80" s="174"/>
      <c r="J80" s="174"/>
      <c r="K80" s="174"/>
      <c r="L80" s="174"/>
      <c r="M80" s="174"/>
      <c r="N80" s="186">
        <v>0</v>
      </c>
      <c r="O80" s="174"/>
      <c r="P80" s="174"/>
      <c r="Q80" s="174"/>
      <c r="R80" s="174"/>
      <c r="S80" s="174"/>
      <c r="T80" s="174"/>
    </row>
    <row r="81" spans="2:20" s="333" customFormat="1" ht="15" customHeight="1" x14ac:dyDescent="0.25">
      <c r="B81" s="518" t="s">
        <v>6</v>
      </c>
      <c r="C81" s="518" t="s">
        <v>628</v>
      </c>
      <c r="E81" s="174"/>
      <c r="F81" s="174"/>
      <c r="G81" s="578">
        <v>0.375</v>
      </c>
      <c r="H81" s="174"/>
      <c r="I81" s="174"/>
      <c r="J81" s="174"/>
      <c r="K81" s="174"/>
      <c r="L81" s="174"/>
      <c r="M81" s="174"/>
      <c r="N81" s="186">
        <v>0</v>
      </c>
      <c r="O81" s="174"/>
      <c r="P81" s="174"/>
      <c r="Q81" s="174"/>
      <c r="R81" s="174"/>
      <c r="S81" s="174"/>
      <c r="T81" s="174"/>
    </row>
    <row r="82" spans="2:20" s="333" customFormat="1" ht="15" customHeight="1" x14ac:dyDescent="0.25">
      <c r="B82" s="518" t="s">
        <v>6</v>
      </c>
      <c r="C82" s="518" t="s">
        <v>179</v>
      </c>
      <c r="E82" s="174"/>
      <c r="F82" s="174"/>
      <c r="G82" s="578">
        <v>0.375</v>
      </c>
      <c r="H82" s="174"/>
      <c r="I82" s="174"/>
      <c r="J82" s="174"/>
      <c r="K82" s="174"/>
      <c r="L82" s="174"/>
      <c r="M82" s="174"/>
      <c r="N82" s="186">
        <v>0</v>
      </c>
      <c r="O82" s="174"/>
      <c r="P82" s="174"/>
      <c r="Q82" s="174"/>
      <c r="R82" s="174"/>
      <c r="S82" s="174"/>
      <c r="T82" s="174"/>
    </row>
    <row r="83" spans="2:20" s="333" customFormat="1" ht="15" customHeight="1" x14ac:dyDescent="0.25">
      <c r="B83" s="518" t="s">
        <v>6</v>
      </c>
      <c r="C83" s="518" t="s">
        <v>96</v>
      </c>
      <c r="E83" s="174"/>
      <c r="F83" s="174"/>
      <c r="G83" s="578">
        <v>0.375</v>
      </c>
      <c r="H83" s="174"/>
      <c r="I83" s="174"/>
      <c r="J83" s="174"/>
      <c r="K83" s="174"/>
      <c r="L83" s="174"/>
      <c r="M83" s="174"/>
      <c r="N83" s="186">
        <v>0</v>
      </c>
      <c r="O83" s="174"/>
      <c r="P83" s="174"/>
      <c r="Q83" s="174"/>
      <c r="R83" s="174"/>
      <c r="S83" s="174"/>
      <c r="T83" s="174"/>
    </row>
    <row r="84" spans="2:20" s="333" customFormat="1" ht="15" customHeight="1" x14ac:dyDescent="0.25">
      <c r="B84" s="518" t="s">
        <v>6</v>
      </c>
      <c r="C84" s="518" t="s">
        <v>175</v>
      </c>
      <c r="E84" s="174"/>
      <c r="F84" s="174"/>
      <c r="G84" s="578">
        <v>0.375</v>
      </c>
      <c r="H84" s="174"/>
      <c r="I84" s="174"/>
      <c r="J84" s="174"/>
      <c r="K84" s="174"/>
      <c r="L84" s="174"/>
      <c r="M84" s="174"/>
      <c r="N84" s="186">
        <v>0</v>
      </c>
      <c r="O84" s="174"/>
      <c r="P84" s="174"/>
      <c r="Q84" s="174"/>
      <c r="R84" s="174"/>
      <c r="S84" s="174"/>
      <c r="T84" s="174"/>
    </row>
    <row r="85" spans="2:20" s="333" customFormat="1" ht="15" customHeight="1" x14ac:dyDescent="0.25">
      <c r="B85" s="518" t="s">
        <v>6</v>
      </c>
      <c r="C85" s="518" t="s">
        <v>151</v>
      </c>
      <c r="E85" s="174"/>
      <c r="F85" s="174"/>
      <c r="G85" s="578">
        <v>0.375</v>
      </c>
      <c r="H85" s="174"/>
      <c r="I85" s="174"/>
      <c r="J85" s="174"/>
      <c r="K85" s="174"/>
      <c r="L85" s="174"/>
      <c r="M85" s="174"/>
      <c r="N85" s="186">
        <v>0</v>
      </c>
      <c r="O85" s="174"/>
      <c r="P85" s="174"/>
      <c r="Q85" s="174"/>
      <c r="R85" s="174"/>
      <c r="S85" s="174"/>
      <c r="T85" s="174"/>
    </row>
    <row r="86" spans="2:20" s="333" customFormat="1" ht="15" customHeight="1" x14ac:dyDescent="0.25">
      <c r="B86" s="518" t="s">
        <v>6</v>
      </c>
      <c r="C86" s="518" t="s">
        <v>90</v>
      </c>
      <c r="E86" s="174"/>
      <c r="F86" s="174"/>
      <c r="G86" s="578">
        <v>0.375</v>
      </c>
      <c r="H86" s="174"/>
      <c r="I86" s="174"/>
      <c r="J86" s="174"/>
      <c r="K86" s="174"/>
      <c r="L86" s="174"/>
      <c r="M86" s="174"/>
      <c r="N86" s="186">
        <v>0</v>
      </c>
      <c r="O86" s="174"/>
      <c r="P86" s="174"/>
      <c r="Q86" s="174"/>
      <c r="R86" s="174"/>
      <c r="S86" s="174"/>
      <c r="T86" s="174"/>
    </row>
    <row r="87" spans="2:20" s="333" customFormat="1" ht="15" customHeight="1" x14ac:dyDescent="0.25">
      <c r="B87" s="518" t="s">
        <v>6</v>
      </c>
      <c r="C87" s="518" t="s">
        <v>180</v>
      </c>
      <c r="E87" s="174"/>
      <c r="F87" s="174"/>
      <c r="G87" s="578">
        <v>0.375</v>
      </c>
      <c r="H87" s="174"/>
      <c r="I87" s="174"/>
      <c r="J87" s="174"/>
      <c r="K87" s="174"/>
      <c r="L87" s="174"/>
      <c r="M87" s="174"/>
      <c r="N87" s="186">
        <v>0</v>
      </c>
      <c r="O87" s="174"/>
      <c r="P87" s="174"/>
      <c r="Q87" s="174"/>
      <c r="R87" s="174"/>
      <c r="S87" s="174"/>
      <c r="T87" s="174"/>
    </row>
    <row r="88" spans="2:20" s="333" customFormat="1" ht="15" customHeight="1" x14ac:dyDescent="0.25">
      <c r="B88" s="518" t="s">
        <v>6</v>
      </c>
      <c r="C88" s="518" t="s">
        <v>188</v>
      </c>
      <c r="E88" s="174"/>
      <c r="F88" s="174"/>
      <c r="G88" s="578">
        <v>0.57099999999999995</v>
      </c>
      <c r="H88" s="174"/>
      <c r="I88" s="174"/>
      <c r="J88" s="174"/>
      <c r="K88" s="174"/>
      <c r="L88" s="174"/>
      <c r="M88" s="174"/>
      <c r="N88" s="186">
        <v>0</v>
      </c>
      <c r="O88" s="174"/>
      <c r="P88" s="174"/>
      <c r="Q88" s="174"/>
      <c r="R88" s="174"/>
      <c r="S88" s="174"/>
      <c r="T88" s="174"/>
    </row>
    <row r="89" spans="2:20" s="333" customFormat="1" ht="15" customHeight="1" x14ac:dyDescent="0.25">
      <c r="B89" s="518" t="s">
        <v>6</v>
      </c>
      <c r="C89" s="518" t="s">
        <v>112</v>
      </c>
      <c r="E89" s="174"/>
      <c r="F89" s="174"/>
      <c r="G89" s="578">
        <v>0.222</v>
      </c>
      <c r="H89" s="174"/>
      <c r="I89" s="174"/>
      <c r="J89" s="174"/>
      <c r="K89" s="174"/>
      <c r="L89" s="174"/>
      <c r="M89" s="174"/>
      <c r="N89" s="186">
        <v>0</v>
      </c>
      <c r="O89" s="174"/>
      <c r="P89" s="174"/>
      <c r="Q89" s="174"/>
      <c r="R89" s="174"/>
      <c r="S89" s="174"/>
      <c r="T89" s="174"/>
    </row>
    <row r="90" spans="2:20" s="333" customFormat="1" ht="15" customHeight="1" x14ac:dyDescent="0.25">
      <c r="B90" s="518" t="s">
        <v>6</v>
      </c>
      <c r="C90" s="518" t="s">
        <v>115</v>
      </c>
      <c r="E90" s="174"/>
      <c r="F90" s="174"/>
      <c r="G90" s="578">
        <v>0.375</v>
      </c>
      <c r="H90" s="174"/>
      <c r="I90" s="174"/>
      <c r="J90" s="174"/>
      <c r="K90" s="174"/>
      <c r="L90" s="174"/>
      <c r="M90" s="174"/>
      <c r="N90" s="186">
        <v>0</v>
      </c>
      <c r="O90" s="174"/>
      <c r="P90" s="174"/>
      <c r="Q90" s="174"/>
      <c r="R90" s="174"/>
      <c r="S90" s="174"/>
      <c r="T90" s="174"/>
    </row>
    <row r="91" spans="2:20" s="333" customFormat="1" ht="15" customHeight="1" x14ac:dyDescent="0.25">
      <c r="B91" s="518" t="s">
        <v>6</v>
      </c>
      <c r="C91" s="518" t="s">
        <v>106</v>
      </c>
      <c r="E91" s="174"/>
      <c r="F91" s="174"/>
      <c r="G91" s="578">
        <v>0</v>
      </c>
      <c r="H91" s="174"/>
      <c r="I91" s="174"/>
      <c r="J91" s="174"/>
      <c r="K91" s="174"/>
      <c r="L91" s="174"/>
      <c r="M91" s="174"/>
      <c r="N91" s="186">
        <v>0</v>
      </c>
      <c r="O91" s="174"/>
      <c r="P91" s="174"/>
      <c r="Q91" s="174"/>
      <c r="R91" s="174"/>
      <c r="S91" s="174"/>
      <c r="T91" s="174"/>
    </row>
    <row r="92" spans="2:20" s="333" customFormat="1" ht="15" customHeight="1" x14ac:dyDescent="0.25">
      <c r="B92" s="518" t="s">
        <v>6</v>
      </c>
      <c r="C92" s="518" t="s">
        <v>109</v>
      </c>
      <c r="E92" s="174"/>
      <c r="F92" s="174"/>
      <c r="G92" s="578">
        <v>0.375</v>
      </c>
      <c r="H92" s="174"/>
      <c r="I92" s="174"/>
      <c r="J92" s="174"/>
      <c r="K92" s="174"/>
      <c r="L92" s="174"/>
      <c r="M92" s="174"/>
      <c r="N92" s="186">
        <v>0</v>
      </c>
      <c r="O92" s="174"/>
      <c r="P92" s="174"/>
      <c r="Q92" s="174"/>
      <c r="R92" s="174"/>
      <c r="S92" s="174"/>
      <c r="T92" s="174"/>
    </row>
    <row r="93" spans="2:20" s="333" customFormat="1" ht="15" customHeight="1" x14ac:dyDescent="0.25">
      <c r="B93" s="518" t="s">
        <v>6</v>
      </c>
      <c r="C93" s="518" t="s">
        <v>172</v>
      </c>
      <c r="E93" s="174"/>
      <c r="F93" s="174"/>
      <c r="G93" s="578">
        <v>0.375</v>
      </c>
      <c r="H93" s="174"/>
      <c r="I93" s="174"/>
      <c r="J93" s="174"/>
      <c r="K93" s="174"/>
      <c r="L93" s="174"/>
      <c r="M93" s="174"/>
      <c r="N93" s="186">
        <v>0</v>
      </c>
      <c r="O93" s="174"/>
      <c r="P93" s="174"/>
      <c r="Q93" s="174"/>
      <c r="R93" s="174"/>
      <c r="S93" s="174"/>
      <c r="T93" s="174"/>
    </row>
    <row r="94" spans="2:20" s="333" customFormat="1" ht="15" customHeight="1" x14ac:dyDescent="0.25">
      <c r="B94" s="518" t="s">
        <v>6</v>
      </c>
      <c r="C94" s="518" t="s">
        <v>631</v>
      </c>
      <c r="E94" s="174"/>
      <c r="F94" s="174"/>
      <c r="G94" s="578">
        <v>0.375</v>
      </c>
      <c r="H94" s="174"/>
      <c r="I94" s="174"/>
      <c r="J94" s="174"/>
      <c r="K94" s="174"/>
      <c r="L94" s="174"/>
      <c r="M94" s="174"/>
      <c r="N94" s="186">
        <v>0</v>
      </c>
      <c r="O94" s="174"/>
      <c r="P94" s="174"/>
      <c r="Q94" s="174"/>
      <c r="R94" s="174"/>
      <c r="S94" s="174"/>
      <c r="T94" s="174"/>
    </row>
    <row r="95" spans="2:20" s="333" customFormat="1" ht="15" customHeight="1" x14ac:dyDescent="0.25">
      <c r="B95" s="518" t="s">
        <v>6</v>
      </c>
      <c r="C95" s="518" t="s">
        <v>121</v>
      </c>
      <c r="E95" s="174"/>
      <c r="F95" s="174"/>
      <c r="G95" s="578">
        <v>0.57099999999999995</v>
      </c>
      <c r="H95" s="174"/>
      <c r="I95" s="174"/>
      <c r="J95" s="174"/>
      <c r="K95" s="174"/>
      <c r="L95" s="174"/>
      <c r="M95" s="174"/>
      <c r="N95" s="186">
        <v>0</v>
      </c>
      <c r="O95" s="174"/>
      <c r="P95" s="174"/>
      <c r="Q95" s="174"/>
      <c r="R95" s="174"/>
      <c r="S95" s="174"/>
      <c r="T95" s="174"/>
    </row>
    <row r="96" spans="2:20" s="333" customFormat="1" ht="15" customHeight="1" x14ac:dyDescent="0.25">
      <c r="B96" s="518" t="s">
        <v>6</v>
      </c>
      <c r="C96" s="518" t="s">
        <v>116</v>
      </c>
      <c r="E96" s="174"/>
      <c r="F96" s="174"/>
      <c r="G96" s="578">
        <v>0.57099999999999995</v>
      </c>
      <c r="H96" s="174"/>
      <c r="I96" s="174"/>
      <c r="J96" s="174"/>
      <c r="K96" s="174"/>
      <c r="L96" s="174"/>
      <c r="M96" s="174"/>
      <c r="N96" s="186">
        <v>0</v>
      </c>
      <c r="O96" s="174"/>
      <c r="P96" s="174"/>
      <c r="Q96" s="174"/>
      <c r="R96" s="174"/>
      <c r="S96" s="174"/>
      <c r="T96" s="174"/>
    </row>
    <row r="97" spans="2:20" s="333" customFormat="1" ht="15" customHeight="1" x14ac:dyDescent="0.25">
      <c r="B97" s="518" t="s">
        <v>6</v>
      </c>
      <c r="C97" s="518" t="s">
        <v>135</v>
      </c>
      <c r="E97" s="174"/>
      <c r="F97" s="174"/>
      <c r="G97" s="578">
        <v>0.375</v>
      </c>
      <c r="H97" s="174"/>
      <c r="I97" s="174"/>
      <c r="J97" s="174"/>
      <c r="K97" s="174"/>
      <c r="L97" s="174"/>
      <c r="M97" s="174"/>
      <c r="N97" s="186">
        <v>0</v>
      </c>
      <c r="O97" s="174"/>
      <c r="P97" s="174"/>
      <c r="Q97" s="174"/>
      <c r="R97" s="174"/>
      <c r="S97" s="174"/>
      <c r="T97" s="174"/>
    </row>
    <row r="98" spans="2:20" s="333" customFormat="1" ht="15" customHeight="1" x14ac:dyDescent="0.25">
      <c r="B98" s="518" t="s">
        <v>6</v>
      </c>
      <c r="C98" s="518" t="s">
        <v>167</v>
      </c>
      <c r="E98" s="174"/>
      <c r="F98" s="174"/>
      <c r="G98" s="578">
        <v>0.375</v>
      </c>
      <c r="H98" s="174"/>
      <c r="I98" s="174"/>
      <c r="J98" s="174"/>
      <c r="K98" s="174"/>
      <c r="L98" s="174"/>
      <c r="M98" s="174"/>
      <c r="N98" s="186">
        <v>0</v>
      </c>
      <c r="O98" s="174"/>
      <c r="P98" s="174"/>
      <c r="Q98" s="174"/>
      <c r="R98" s="174"/>
      <c r="S98" s="174"/>
      <c r="T98" s="174"/>
    </row>
    <row r="99" spans="2:20" s="333" customFormat="1" ht="15" customHeight="1" x14ac:dyDescent="0.25">
      <c r="B99" s="518" t="s">
        <v>6</v>
      </c>
      <c r="C99" s="518" t="s">
        <v>123</v>
      </c>
      <c r="E99" s="174"/>
      <c r="F99" s="174"/>
      <c r="G99" s="578">
        <v>0.375</v>
      </c>
      <c r="H99" s="174"/>
      <c r="I99" s="174"/>
      <c r="J99" s="174"/>
      <c r="K99" s="174"/>
      <c r="L99" s="174"/>
      <c r="M99" s="174"/>
      <c r="N99" s="186">
        <v>0</v>
      </c>
      <c r="O99" s="174"/>
      <c r="P99" s="174"/>
      <c r="Q99" s="174"/>
      <c r="R99" s="174"/>
      <c r="S99" s="174"/>
      <c r="T99" s="174"/>
    </row>
    <row r="100" spans="2:20" s="333" customFormat="1" ht="15" customHeight="1" x14ac:dyDescent="0.25">
      <c r="B100" s="518" t="s">
        <v>6</v>
      </c>
      <c r="C100" s="518" t="s">
        <v>261</v>
      </c>
      <c r="E100" s="174"/>
      <c r="F100" s="174"/>
      <c r="G100" s="578">
        <v>0.375</v>
      </c>
      <c r="H100" s="174"/>
      <c r="I100" s="174"/>
      <c r="J100" s="174"/>
      <c r="K100" s="174"/>
      <c r="L100" s="174"/>
      <c r="M100" s="174"/>
      <c r="N100" s="186">
        <v>0</v>
      </c>
      <c r="O100" s="174"/>
      <c r="P100" s="174"/>
      <c r="Q100" s="174"/>
      <c r="R100" s="174"/>
      <c r="S100" s="174"/>
      <c r="T100" s="174"/>
    </row>
    <row r="101" spans="2:20" s="333" customFormat="1" ht="15" customHeight="1" x14ac:dyDescent="0.25">
      <c r="B101" s="518" t="s">
        <v>6</v>
      </c>
      <c r="C101" s="518" t="s">
        <v>160</v>
      </c>
      <c r="E101" s="174"/>
      <c r="F101" s="174"/>
      <c r="G101" s="578">
        <v>0.375</v>
      </c>
      <c r="H101" s="174"/>
      <c r="I101" s="174"/>
      <c r="J101" s="174"/>
      <c r="K101" s="174"/>
      <c r="L101" s="174"/>
      <c r="M101" s="174"/>
      <c r="N101" s="186">
        <v>0</v>
      </c>
      <c r="O101" s="174"/>
      <c r="P101" s="174"/>
      <c r="Q101" s="174"/>
      <c r="R101" s="174"/>
      <c r="S101" s="174"/>
      <c r="T101" s="174"/>
    </row>
    <row r="102" spans="2:20" s="333" customFormat="1" ht="15" customHeight="1" x14ac:dyDescent="0.25">
      <c r="B102" s="518" t="s">
        <v>6</v>
      </c>
      <c r="C102" s="518" t="s">
        <v>149</v>
      </c>
      <c r="E102" s="174"/>
      <c r="F102" s="174"/>
      <c r="G102" s="578">
        <v>0.222</v>
      </c>
      <c r="H102" s="174"/>
      <c r="I102" s="174"/>
      <c r="J102" s="174"/>
      <c r="K102" s="174"/>
      <c r="L102" s="174"/>
      <c r="M102" s="174"/>
      <c r="N102" s="186">
        <v>0</v>
      </c>
      <c r="O102" s="174"/>
      <c r="P102" s="174"/>
      <c r="Q102" s="174"/>
      <c r="R102" s="174"/>
      <c r="S102" s="174"/>
      <c r="T102" s="174"/>
    </row>
    <row r="103" spans="2:20" s="333" customFormat="1" ht="15" customHeight="1" x14ac:dyDescent="0.25">
      <c r="B103" s="518" t="s">
        <v>6</v>
      </c>
      <c r="C103" s="518" t="s">
        <v>189</v>
      </c>
      <c r="E103" s="174"/>
      <c r="F103" s="174"/>
      <c r="G103" s="578">
        <v>0.57099999999999995</v>
      </c>
      <c r="H103" s="174"/>
      <c r="I103" s="174"/>
      <c r="J103" s="174"/>
      <c r="K103" s="174"/>
      <c r="L103" s="174"/>
      <c r="M103" s="174"/>
      <c r="N103" s="186">
        <v>0</v>
      </c>
      <c r="O103" s="174"/>
      <c r="P103" s="174"/>
      <c r="Q103" s="174"/>
      <c r="R103" s="174"/>
      <c r="S103" s="174"/>
      <c r="T103" s="174"/>
    </row>
    <row r="104" spans="2:20" s="333" customFormat="1" ht="15" customHeight="1" x14ac:dyDescent="0.25">
      <c r="B104" s="518" t="s">
        <v>6</v>
      </c>
      <c r="C104" s="518" t="s">
        <v>130</v>
      </c>
      <c r="E104" s="174"/>
      <c r="F104" s="174"/>
      <c r="G104" s="578">
        <v>0.222</v>
      </c>
      <c r="H104" s="174"/>
      <c r="I104" s="174"/>
      <c r="J104" s="174"/>
      <c r="K104" s="174"/>
      <c r="L104" s="174"/>
      <c r="M104" s="174"/>
      <c r="N104" s="186">
        <v>0</v>
      </c>
      <c r="O104" s="174"/>
      <c r="P104" s="174"/>
      <c r="Q104" s="174"/>
      <c r="R104" s="174"/>
      <c r="S104" s="174"/>
      <c r="T104" s="174"/>
    </row>
    <row r="105" spans="2:20" s="333" customFormat="1" ht="15" customHeight="1" x14ac:dyDescent="0.25">
      <c r="B105" s="518" t="s">
        <v>6</v>
      </c>
      <c r="C105" s="518" t="s">
        <v>632</v>
      </c>
      <c r="E105" s="174"/>
      <c r="F105" s="174"/>
      <c r="G105" s="578">
        <v>0.375</v>
      </c>
      <c r="H105" s="174"/>
      <c r="I105" s="174"/>
      <c r="J105" s="174"/>
      <c r="K105" s="174"/>
      <c r="L105" s="174"/>
      <c r="M105" s="174"/>
      <c r="N105" s="186">
        <v>0</v>
      </c>
      <c r="O105" s="174"/>
      <c r="P105" s="174"/>
      <c r="Q105" s="174"/>
      <c r="R105" s="174"/>
      <c r="S105" s="174"/>
      <c r="T105" s="174"/>
    </row>
    <row r="106" spans="2:20" s="333" customFormat="1" ht="15" customHeight="1" x14ac:dyDescent="0.25">
      <c r="B106" s="518" t="s">
        <v>6</v>
      </c>
      <c r="C106" s="518" t="s">
        <v>133</v>
      </c>
      <c r="E106" s="174"/>
      <c r="F106" s="174"/>
      <c r="G106" s="578">
        <v>0.222</v>
      </c>
      <c r="H106" s="174"/>
      <c r="I106" s="174"/>
      <c r="J106" s="174"/>
      <c r="K106" s="174"/>
      <c r="L106" s="174"/>
      <c r="M106" s="174"/>
      <c r="N106" s="186">
        <v>0</v>
      </c>
      <c r="O106" s="174"/>
      <c r="P106" s="174"/>
      <c r="Q106" s="174"/>
      <c r="R106" s="174"/>
      <c r="S106" s="174"/>
      <c r="T106" s="174"/>
    </row>
    <row r="107" spans="2:20" s="333" customFormat="1" ht="15" customHeight="1" x14ac:dyDescent="0.25">
      <c r="B107" s="518" t="s">
        <v>6</v>
      </c>
      <c r="C107" s="518" t="s">
        <v>128</v>
      </c>
      <c r="E107" s="174"/>
      <c r="F107" s="174"/>
      <c r="G107" s="578">
        <v>0.158</v>
      </c>
      <c r="H107" s="174"/>
      <c r="I107" s="174"/>
      <c r="J107" s="174"/>
      <c r="K107" s="174"/>
      <c r="L107" s="174"/>
      <c r="M107" s="174"/>
      <c r="N107" s="186">
        <v>0</v>
      </c>
      <c r="O107" s="174"/>
      <c r="P107" s="174"/>
      <c r="Q107" s="174"/>
      <c r="R107" s="174"/>
      <c r="S107" s="174"/>
      <c r="T107" s="174"/>
    </row>
    <row r="108" spans="2:20" s="333" customFormat="1" ht="15" customHeight="1" x14ac:dyDescent="0.25">
      <c r="B108" s="518" t="s">
        <v>6</v>
      </c>
      <c r="C108" s="518" t="s">
        <v>635</v>
      </c>
      <c r="E108" s="174"/>
      <c r="F108" s="174"/>
      <c r="G108" s="578">
        <v>0.375</v>
      </c>
      <c r="H108" s="174"/>
      <c r="I108" s="174"/>
      <c r="J108" s="174"/>
      <c r="K108" s="174"/>
      <c r="L108" s="174"/>
      <c r="M108" s="174"/>
      <c r="N108" s="186">
        <v>0</v>
      </c>
      <c r="O108" s="174"/>
      <c r="P108" s="174"/>
      <c r="Q108" s="174"/>
      <c r="R108" s="174"/>
      <c r="S108" s="174"/>
      <c r="T108" s="174"/>
    </row>
    <row r="109" spans="2:20" s="333" customFormat="1" ht="15" customHeight="1" x14ac:dyDescent="0.25">
      <c r="B109" s="518" t="s">
        <v>6</v>
      </c>
      <c r="C109" s="518" t="s">
        <v>156</v>
      </c>
      <c r="E109" s="174"/>
      <c r="F109" s="174"/>
      <c r="G109" s="578">
        <v>0.375</v>
      </c>
      <c r="H109" s="174"/>
      <c r="I109" s="174"/>
      <c r="J109" s="174"/>
      <c r="K109" s="174"/>
      <c r="L109" s="174"/>
      <c r="M109" s="174"/>
      <c r="N109" s="186">
        <v>0</v>
      </c>
      <c r="O109" s="174"/>
      <c r="P109" s="174"/>
      <c r="Q109" s="174"/>
      <c r="R109" s="174"/>
      <c r="S109" s="174"/>
      <c r="T109" s="174"/>
    </row>
    <row r="110" spans="2:20" s="333" customFormat="1" ht="15" customHeight="1" x14ac:dyDescent="0.25">
      <c r="B110" s="518" t="s">
        <v>6</v>
      </c>
      <c r="C110" s="518" t="s">
        <v>639</v>
      </c>
      <c r="E110" s="174"/>
      <c r="F110" s="174"/>
      <c r="G110" s="578">
        <v>0.57099999999999995</v>
      </c>
      <c r="H110" s="174"/>
      <c r="I110" s="174"/>
      <c r="J110" s="174"/>
      <c r="K110" s="174"/>
      <c r="L110" s="174"/>
      <c r="M110" s="174"/>
      <c r="N110" s="186">
        <v>0</v>
      </c>
      <c r="O110" s="174"/>
      <c r="P110" s="174"/>
      <c r="Q110" s="174"/>
      <c r="R110" s="174"/>
      <c r="S110" s="174"/>
      <c r="T110" s="174"/>
    </row>
    <row r="111" spans="2:20" s="333" customFormat="1" ht="15" customHeight="1" x14ac:dyDescent="0.25">
      <c r="B111" s="518" t="s">
        <v>6</v>
      </c>
      <c r="C111" s="518" t="s">
        <v>152</v>
      </c>
      <c r="E111" s="174"/>
      <c r="F111" s="174"/>
      <c r="G111" s="578">
        <v>0.57099999999999995</v>
      </c>
      <c r="H111" s="174"/>
      <c r="I111" s="174"/>
      <c r="J111" s="174"/>
      <c r="K111" s="174"/>
      <c r="L111" s="174"/>
      <c r="M111" s="174"/>
      <c r="N111" s="186">
        <v>0</v>
      </c>
      <c r="O111" s="174"/>
      <c r="P111" s="174"/>
      <c r="Q111" s="174"/>
      <c r="R111" s="174"/>
      <c r="S111" s="174"/>
      <c r="T111" s="174"/>
    </row>
    <row r="112" spans="2:20" s="333" customFormat="1" ht="15" customHeight="1" x14ac:dyDescent="0.25">
      <c r="B112" s="518" t="s">
        <v>6</v>
      </c>
      <c r="C112" s="518" t="s">
        <v>640</v>
      </c>
      <c r="E112" s="174"/>
      <c r="F112" s="174"/>
      <c r="G112" s="578">
        <v>0.57099999999999995</v>
      </c>
      <c r="H112" s="174"/>
      <c r="I112" s="174"/>
      <c r="J112" s="174"/>
      <c r="K112" s="174"/>
      <c r="L112" s="174"/>
      <c r="M112" s="174"/>
      <c r="N112" s="186">
        <v>0</v>
      </c>
      <c r="O112" s="174"/>
      <c r="P112" s="174"/>
      <c r="Q112" s="174"/>
      <c r="R112" s="174"/>
      <c r="S112" s="174"/>
      <c r="T112" s="174"/>
    </row>
    <row r="113" spans="2:20" s="333" customFormat="1" ht="15" customHeight="1" x14ac:dyDescent="0.25">
      <c r="B113" s="518" t="s">
        <v>6</v>
      </c>
      <c r="C113" s="518" t="s">
        <v>158</v>
      </c>
      <c r="E113" s="174"/>
      <c r="F113" s="174"/>
      <c r="G113" s="578">
        <v>0.375</v>
      </c>
      <c r="H113" s="174"/>
      <c r="I113" s="174"/>
      <c r="J113" s="174"/>
      <c r="K113" s="174"/>
      <c r="L113" s="174"/>
      <c r="M113" s="174"/>
      <c r="N113" s="186">
        <v>0</v>
      </c>
      <c r="O113" s="174"/>
      <c r="P113" s="174"/>
      <c r="Q113" s="174"/>
      <c r="R113" s="174"/>
      <c r="S113" s="174"/>
      <c r="T113" s="174"/>
    </row>
    <row r="114" spans="2:20" s="333" customFormat="1" ht="15" customHeight="1" x14ac:dyDescent="0.25">
      <c r="B114" s="518" t="s">
        <v>6</v>
      </c>
      <c r="C114" s="518" t="s">
        <v>181</v>
      </c>
      <c r="E114" s="174"/>
      <c r="F114" s="174"/>
      <c r="G114" s="578">
        <v>0.122</v>
      </c>
      <c r="H114" s="174"/>
      <c r="I114" s="174"/>
      <c r="J114" s="174"/>
      <c r="K114" s="174"/>
      <c r="L114" s="174"/>
      <c r="M114" s="174"/>
      <c r="N114" s="186">
        <v>0</v>
      </c>
      <c r="O114" s="174"/>
      <c r="P114" s="174"/>
      <c r="Q114" s="174"/>
      <c r="R114" s="174"/>
      <c r="S114" s="174"/>
      <c r="T114" s="174"/>
    </row>
    <row r="115" spans="2:20" s="333" customFormat="1" ht="15" customHeight="1" x14ac:dyDescent="0.25">
      <c r="B115" s="518" t="s">
        <v>6</v>
      </c>
      <c r="C115" s="518" t="s">
        <v>144</v>
      </c>
      <c r="E115" s="174"/>
      <c r="F115" s="174"/>
      <c r="G115" s="578">
        <v>0.158</v>
      </c>
      <c r="H115" s="174"/>
      <c r="I115" s="174"/>
      <c r="J115" s="174"/>
      <c r="K115" s="174"/>
      <c r="L115" s="174"/>
      <c r="M115" s="174"/>
      <c r="N115" s="186">
        <v>0</v>
      </c>
      <c r="O115" s="174"/>
      <c r="P115" s="174"/>
      <c r="Q115" s="174"/>
      <c r="R115" s="174"/>
      <c r="S115" s="174"/>
      <c r="T115" s="174"/>
    </row>
    <row r="116" spans="2:20" s="333" customFormat="1" ht="15" customHeight="1" x14ac:dyDescent="0.25">
      <c r="B116" s="518" t="s">
        <v>6</v>
      </c>
      <c r="C116" s="518" t="s">
        <v>177</v>
      </c>
      <c r="E116" s="174"/>
      <c r="F116" s="174"/>
      <c r="G116" s="578">
        <v>0.375</v>
      </c>
      <c r="H116" s="174"/>
      <c r="I116" s="174"/>
      <c r="J116" s="174"/>
      <c r="K116" s="174"/>
      <c r="L116" s="174"/>
      <c r="M116" s="174"/>
      <c r="N116" s="186">
        <v>0</v>
      </c>
      <c r="O116" s="174"/>
      <c r="P116" s="174"/>
      <c r="Q116" s="174"/>
      <c r="R116" s="174"/>
      <c r="S116" s="174"/>
      <c r="T116" s="174"/>
    </row>
    <row r="117" spans="2:20" s="333" customFormat="1" ht="15" customHeight="1" x14ac:dyDescent="0.25">
      <c r="B117" s="518" t="s">
        <v>6</v>
      </c>
      <c r="C117" s="518" t="s">
        <v>101</v>
      </c>
      <c r="E117" s="174"/>
      <c r="F117" s="174"/>
      <c r="G117" s="578">
        <v>0.1</v>
      </c>
      <c r="H117" s="174"/>
      <c r="I117" s="174"/>
      <c r="J117" s="174"/>
      <c r="K117" s="174"/>
      <c r="L117" s="174"/>
      <c r="M117" s="174"/>
      <c r="N117" s="186">
        <v>0</v>
      </c>
      <c r="O117" s="174"/>
      <c r="P117" s="174"/>
      <c r="Q117" s="174"/>
      <c r="R117" s="174"/>
      <c r="S117" s="174"/>
      <c r="T117" s="174"/>
    </row>
    <row r="118" spans="2:20" s="333" customFormat="1" ht="15" customHeight="1" x14ac:dyDescent="0.25">
      <c r="B118" s="518" t="s">
        <v>6</v>
      </c>
      <c r="C118" s="518" t="s">
        <v>168</v>
      </c>
      <c r="E118" s="174"/>
      <c r="F118" s="174"/>
      <c r="G118" s="578">
        <v>0.32</v>
      </c>
      <c r="H118" s="174"/>
      <c r="I118" s="174"/>
      <c r="J118" s="174"/>
      <c r="K118" s="174"/>
      <c r="L118" s="174"/>
      <c r="M118" s="174"/>
      <c r="N118" s="186">
        <v>0</v>
      </c>
      <c r="O118" s="174"/>
      <c r="P118" s="174"/>
      <c r="Q118" s="174"/>
      <c r="R118" s="174"/>
      <c r="S118" s="174"/>
      <c r="T118" s="174"/>
    </row>
    <row r="119" spans="2:20" s="333" customFormat="1" ht="15" customHeight="1" x14ac:dyDescent="0.25">
      <c r="B119" s="518" t="s">
        <v>6</v>
      </c>
      <c r="C119" s="518" t="s">
        <v>186</v>
      </c>
      <c r="E119" s="174"/>
      <c r="F119" s="174"/>
      <c r="G119" s="578">
        <v>0.32</v>
      </c>
      <c r="H119" s="174"/>
      <c r="I119" s="174"/>
      <c r="J119" s="174"/>
      <c r="K119" s="174"/>
      <c r="L119" s="174"/>
      <c r="M119" s="174"/>
      <c r="N119" s="186">
        <v>0</v>
      </c>
      <c r="O119" s="174"/>
      <c r="P119" s="174"/>
      <c r="Q119" s="174"/>
      <c r="R119" s="174"/>
      <c r="S119" s="174"/>
      <c r="T119" s="174"/>
    </row>
    <row r="120" spans="2:20" s="333" customFormat="1" ht="15" customHeight="1" x14ac:dyDescent="0.25">
      <c r="B120" s="518" t="s">
        <v>6</v>
      </c>
      <c r="C120" s="518" t="s">
        <v>174</v>
      </c>
      <c r="E120" s="174"/>
      <c r="F120" s="174"/>
      <c r="G120" s="578">
        <v>0.32</v>
      </c>
      <c r="H120" s="174"/>
      <c r="I120" s="174"/>
      <c r="J120" s="174"/>
      <c r="K120" s="174"/>
      <c r="L120" s="174"/>
      <c r="M120" s="174"/>
      <c r="N120" s="186">
        <v>0</v>
      </c>
      <c r="O120" s="174"/>
      <c r="P120" s="174"/>
      <c r="Q120" s="174"/>
      <c r="R120" s="174"/>
      <c r="S120" s="174"/>
      <c r="T120" s="174"/>
    </row>
    <row r="121" spans="2:20" s="333" customFormat="1" ht="15" customHeight="1" x14ac:dyDescent="0.25">
      <c r="B121" s="518" t="s">
        <v>6</v>
      </c>
      <c r="C121" s="518" t="s">
        <v>644</v>
      </c>
      <c r="E121" s="174"/>
      <c r="F121" s="174"/>
      <c r="G121" s="578">
        <v>0.32</v>
      </c>
      <c r="H121" s="174"/>
      <c r="I121" s="174"/>
      <c r="J121" s="174"/>
      <c r="K121" s="174"/>
      <c r="L121" s="174"/>
      <c r="M121" s="174"/>
      <c r="N121" s="186">
        <v>0</v>
      </c>
      <c r="O121" s="174"/>
      <c r="P121" s="174"/>
      <c r="Q121" s="174"/>
      <c r="R121" s="174"/>
      <c r="S121" s="174"/>
      <c r="T121" s="174"/>
    </row>
    <row r="122" spans="2:20" s="333" customFormat="1" ht="15" customHeight="1" x14ac:dyDescent="0.25">
      <c r="B122" s="518" t="s">
        <v>6</v>
      </c>
      <c r="C122" s="518" t="s">
        <v>645</v>
      </c>
      <c r="E122" s="174"/>
      <c r="F122" s="174"/>
      <c r="G122" s="578">
        <v>0.32</v>
      </c>
      <c r="H122" s="174"/>
      <c r="I122" s="174"/>
      <c r="J122" s="174"/>
      <c r="K122" s="174"/>
      <c r="L122" s="174"/>
      <c r="M122" s="174"/>
      <c r="N122" s="186">
        <v>0</v>
      </c>
      <c r="O122" s="174"/>
      <c r="P122" s="174"/>
      <c r="Q122" s="174"/>
      <c r="R122" s="174"/>
      <c r="S122" s="174"/>
      <c r="T122" s="174"/>
    </row>
    <row r="123" spans="2:20" s="333" customFormat="1" ht="15" customHeight="1" x14ac:dyDescent="0.25">
      <c r="B123" s="518" t="s">
        <v>6</v>
      </c>
      <c r="C123" s="518" t="s">
        <v>15</v>
      </c>
      <c r="E123" s="174"/>
      <c r="F123" s="174"/>
      <c r="G123" s="578">
        <v>0.43</v>
      </c>
      <c r="H123" s="174"/>
      <c r="I123" s="174"/>
      <c r="J123" s="174"/>
      <c r="K123" s="174"/>
      <c r="L123" s="174"/>
      <c r="M123" s="174"/>
      <c r="N123" s="186">
        <v>0</v>
      </c>
      <c r="O123" s="174"/>
      <c r="P123" s="174"/>
      <c r="Q123" s="174"/>
      <c r="R123" s="174"/>
      <c r="S123" s="174"/>
      <c r="T123" s="174"/>
    </row>
    <row r="124" spans="2:20" s="333" customFormat="1" ht="15" customHeight="1" x14ac:dyDescent="0.25">
      <c r="B124" s="518" t="s">
        <v>6</v>
      </c>
      <c r="C124" s="518" t="s">
        <v>8</v>
      </c>
      <c r="E124" s="174"/>
      <c r="F124" s="174"/>
      <c r="G124" s="578">
        <v>0.122</v>
      </c>
      <c r="H124" s="174"/>
      <c r="I124" s="174"/>
      <c r="J124" s="174"/>
      <c r="K124" s="174"/>
      <c r="L124" s="174"/>
      <c r="M124" s="174"/>
      <c r="N124" s="186">
        <v>0</v>
      </c>
      <c r="O124" s="174"/>
      <c r="P124" s="174"/>
      <c r="Q124" s="174"/>
      <c r="R124" s="174"/>
      <c r="S124" s="174"/>
      <c r="T124" s="174"/>
    </row>
    <row r="125" spans="2:20" s="333" customFormat="1" ht="15" customHeight="1" x14ac:dyDescent="0.25">
      <c r="B125" s="518" t="s">
        <v>6</v>
      </c>
      <c r="C125" s="518" t="s">
        <v>648</v>
      </c>
      <c r="E125" s="174"/>
      <c r="F125" s="174"/>
      <c r="G125" s="578">
        <v>0.32</v>
      </c>
      <c r="H125" s="174"/>
      <c r="I125" s="174"/>
      <c r="J125" s="174"/>
      <c r="K125" s="174"/>
      <c r="L125" s="174"/>
      <c r="M125" s="174"/>
      <c r="N125" s="186">
        <v>0</v>
      </c>
      <c r="O125" s="174"/>
      <c r="P125" s="174"/>
      <c r="Q125" s="174"/>
      <c r="R125" s="174"/>
      <c r="S125" s="174"/>
      <c r="T125" s="174"/>
    </row>
    <row r="126" spans="2:20" s="333" customFormat="1" ht="15" customHeight="1" x14ac:dyDescent="0.25">
      <c r="B126" s="518" t="s">
        <v>6</v>
      </c>
      <c r="C126" s="518" t="s">
        <v>193</v>
      </c>
      <c r="E126" s="174"/>
      <c r="F126" s="174"/>
      <c r="G126" s="578">
        <v>0.21</v>
      </c>
      <c r="H126" s="174"/>
      <c r="I126" s="174"/>
      <c r="J126" s="174"/>
      <c r="K126" s="174"/>
      <c r="L126" s="174"/>
      <c r="M126" s="174"/>
      <c r="N126" s="186">
        <v>0</v>
      </c>
      <c r="O126" s="174"/>
      <c r="P126" s="174"/>
      <c r="Q126" s="174"/>
      <c r="R126" s="174"/>
      <c r="S126" s="174"/>
      <c r="T126" s="174"/>
    </row>
    <row r="127" spans="2:20" s="333" customFormat="1" ht="15" customHeight="1" x14ac:dyDescent="0.25">
      <c r="B127" s="518" t="s">
        <v>614</v>
      </c>
      <c r="C127" s="518" t="s">
        <v>12</v>
      </c>
      <c r="E127" s="174"/>
      <c r="F127" s="174"/>
      <c r="G127" s="578">
        <v>8.8999999999999996E-2</v>
      </c>
      <c r="H127" s="174"/>
      <c r="I127" s="174"/>
      <c r="J127" s="174"/>
      <c r="K127" s="174"/>
      <c r="L127" s="174"/>
      <c r="M127" s="174"/>
      <c r="N127" s="186">
        <v>0</v>
      </c>
      <c r="O127" s="174"/>
      <c r="P127" s="174"/>
      <c r="Q127" s="174"/>
      <c r="R127" s="174"/>
      <c r="S127" s="174"/>
      <c r="T127" s="174"/>
    </row>
    <row r="128" spans="2:20" s="333" customFormat="1" ht="15" customHeight="1" x14ac:dyDescent="0.25">
      <c r="B128" s="518" t="s">
        <v>614</v>
      </c>
      <c r="C128" s="518" t="s">
        <v>147</v>
      </c>
      <c r="E128" s="174"/>
      <c r="F128" s="174"/>
      <c r="G128" s="578">
        <v>3.2000000000000001E-2</v>
      </c>
      <c r="H128" s="174"/>
      <c r="I128" s="174"/>
      <c r="J128" s="174"/>
      <c r="K128" s="174"/>
      <c r="L128" s="174"/>
      <c r="M128" s="174"/>
      <c r="N128" s="186">
        <v>0</v>
      </c>
      <c r="O128" s="174"/>
      <c r="P128" s="174"/>
      <c r="Q128" s="174"/>
      <c r="R128" s="174"/>
      <c r="S128" s="174"/>
      <c r="T128" s="174"/>
    </row>
    <row r="129" spans="2:20" s="333" customFormat="1" ht="15" customHeight="1" x14ac:dyDescent="0.25">
      <c r="B129" s="518" t="s">
        <v>614</v>
      </c>
      <c r="C129" s="518" t="s">
        <v>101</v>
      </c>
      <c r="E129" s="174"/>
      <c r="F129" s="174"/>
      <c r="G129" s="578">
        <v>-0.02</v>
      </c>
      <c r="H129" s="174"/>
      <c r="I129" s="174"/>
      <c r="J129" s="174"/>
      <c r="K129" s="174"/>
      <c r="L129" s="174"/>
      <c r="M129" s="174"/>
      <c r="N129" s="186">
        <v>0</v>
      </c>
      <c r="O129" s="174"/>
      <c r="P129" s="174"/>
      <c r="Q129" s="174"/>
      <c r="R129" s="174"/>
      <c r="S129" s="174"/>
      <c r="T129" s="174"/>
    </row>
    <row r="130" spans="2:20" s="333" customFormat="1" ht="15" customHeight="1" x14ac:dyDescent="0.25">
      <c r="B130" s="518" t="s">
        <v>615</v>
      </c>
      <c r="C130" s="518" t="s">
        <v>101</v>
      </c>
      <c r="E130" s="174"/>
      <c r="F130" s="174"/>
      <c r="G130" s="578">
        <v>-0.3</v>
      </c>
      <c r="H130" s="174"/>
      <c r="I130" s="174"/>
      <c r="J130" s="174"/>
      <c r="K130" s="174"/>
      <c r="L130" s="174"/>
      <c r="M130" s="174"/>
      <c r="N130" s="186">
        <v>0</v>
      </c>
      <c r="O130" s="174"/>
      <c r="P130" s="174"/>
      <c r="Q130" s="174"/>
      <c r="R130" s="174"/>
      <c r="S130" s="174"/>
      <c r="T130" s="174"/>
    </row>
    <row r="131" spans="2:20" s="333" customFormat="1" ht="15" customHeight="1" x14ac:dyDescent="0.25">
      <c r="B131" s="518" t="s">
        <v>24</v>
      </c>
      <c r="C131" s="518" t="s">
        <v>12</v>
      </c>
      <c r="E131" s="174"/>
      <c r="F131" s="174"/>
      <c r="G131" s="578">
        <v>0</v>
      </c>
      <c r="H131" s="174"/>
      <c r="I131" s="174"/>
      <c r="J131" s="174"/>
      <c r="K131" s="174"/>
      <c r="L131" s="174"/>
      <c r="M131" s="174"/>
      <c r="N131" s="186">
        <v>0</v>
      </c>
      <c r="O131" s="174"/>
      <c r="P131" s="174"/>
      <c r="Q131" s="174"/>
      <c r="R131" s="174"/>
      <c r="S131" s="174"/>
      <c r="T131" s="174"/>
    </row>
    <row r="132" spans="2:20" s="333" customFormat="1" ht="15" customHeight="1" x14ac:dyDescent="0.25">
      <c r="B132" s="518" t="s">
        <v>24</v>
      </c>
      <c r="C132" s="518" t="s">
        <v>147</v>
      </c>
      <c r="E132" s="174"/>
      <c r="F132" s="174"/>
      <c r="G132" s="578">
        <v>-5.2999999999999999E-2</v>
      </c>
      <c r="H132" s="174"/>
      <c r="I132" s="174"/>
      <c r="J132" s="174"/>
      <c r="K132" s="174"/>
      <c r="L132" s="174"/>
      <c r="M132" s="174"/>
      <c r="N132" s="186">
        <v>0</v>
      </c>
      <c r="O132" s="174"/>
      <c r="P132" s="174"/>
      <c r="Q132" s="174"/>
      <c r="R132" s="174"/>
      <c r="S132" s="174"/>
      <c r="T132" s="174"/>
    </row>
    <row r="133" spans="2:20" s="333" customFormat="1" ht="15" customHeight="1" x14ac:dyDescent="0.25">
      <c r="B133" s="518" t="s">
        <v>24</v>
      </c>
      <c r="C133" s="518" t="s">
        <v>101</v>
      </c>
      <c r="E133" s="174"/>
      <c r="F133" s="174"/>
      <c r="G133" s="578">
        <v>-0.1</v>
      </c>
      <c r="H133" s="174"/>
      <c r="I133" s="174"/>
      <c r="J133" s="174"/>
      <c r="K133" s="174"/>
      <c r="L133" s="174"/>
      <c r="M133" s="174"/>
      <c r="N133" s="186">
        <v>0</v>
      </c>
      <c r="O133" s="174"/>
      <c r="P133" s="174"/>
      <c r="Q133" s="174"/>
      <c r="R133" s="174"/>
      <c r="S133" s="174"/>
      <c r="T133" s="174"/>
    </row>
    <row r="134" spans="2:20" s="333" customFormat="1" ht="15" customHeight="1" x14ac:dyDescent="0.25">
      <c r="B134" s="518" t="s">
        <v>25</v>
      </c>
      <c r="C134" s="518" t="s">
        <v>12</v>
      </c>
      <c r="E134" s="174"/>
      <c r="F134" s="174"/>
      <c r="G134" s="578">
        <v>8.8999999999999996E-2</v>
      </c>
      <c r="H134" s="174"/>
      <c r="I134" s="174"/>
      <c r="J134" s="174"/>
      <c r="K134" s="174"/>
      <c r="L134" s="174"/>
      <c r="M134" s="174"/>
      <c r="N134" s="186">
        <v>0</v>
      </c>
      <c r="O134" s="174"/>
      <c r="P134" s="174"/>
      <c r="Q134" s="174"/>
      <c r="R134" s="174"/>
      <c r="S134" s="174"/>
      <c r="T134" s="174"/>
    </row>
    <row r="135" spans="2:20" s="333" customFormat="1" ht="15" customHeight="1" x14ac:dyDescent="0.25">
      <c r="B135" s="518" t="s">
        <v>25</v>
      </c>
      <c r="C135" s="518" t="s">
        <v>147</v>
      </c>
      <c r="E135" s="174"/>
      <c r="F135" s="174"/>
      <c r="G135" s="578">
        <v>3.2000000000000001E-2</v>
      </c>
      <c r="H135" s="174"/>
      <c r="I135" s="174"/>
      <c r="J135" s="174"/>
      <c r="K135" s="174"/>
      <c r="L135" s="174"/>
      <c r="M135" s="174"/>
      <c r="N135" s="186">
        <v>0</v>
      </c>
      <c r="O135" s="174"/>
      <c r="P135" s="174"/>
      <c r="Q135" s="174"/>
      <c r="R135" s="174"/>
      <c r="S135" s="174"/>
      <c r="T135" s="174"/>
    </row>
    <row r="136" spans="2:20" s="333" customFormat="1" ht="15" customHeight="1" x14ac:dyDescent="0.25">
      <c r="B136" s="518" t="s">
        <v>25</v>
      </c>
      <c r="C136" s="518" t="s">
        <v>82</v>
      </c>
      <c r="E136" s="174"/>
      <c r="F136" s="174"/>
      <c r="G136" s="578">
        <v>-0.183</v>
      </c>
      <c r="H136" s="174"/>
      <c r="I136" s="174"/>
      <c r="J136" s="174"/>
      <c r="K136" s="174"/>
      <c r="L136" s="174"/>
      <c r="M136" s="174"/>
      <c r="N136" s="186">
        <v>0</v>
      </c>
      <c r="O136" s="174"/>
      <c r="P136" s="174"/>
      <c r="Q136" s="174"/>
      <c r="R136" s="174"/>
      <c r="S136" s="174"/>
      <c r="T136" s="174"/>
    </row>
    <row r="137" spans="2:20" s="333" customFormat="1" ht="15" customHeight="1" x14ac:dyDescent="0.25">
      <c r="B137" s="518" t="s">
        <v>25</v>
      </c>
      <c r="C137" s="518" t="s">
        <v>101</v>
      </c>
      <c r="E137" s="174"/>
      <c r="F137" s="174"/>
      <c r="G137" s="578">
        <v>-0.02</v>
      </c>
      <c r="H137" s="174"/>
      <c r="I137" s="174"/>
      <c r="J137" s="174"/>
      <c r="K137" s="174"/>
      <c r="L137" s="174"/>
      <c r="M137" s="174"/>
      <c r="N137" s="186">
        <v>0</v>
      </c>
      <c r="O137" s="174"/>
      <c r="P137" s="174"/>
      <c r="Q137" s="174"/>
      <c r="R137" s="174"/>
      <c r="S137" s="174"/>
      <c r="T137" s="174"/>
    </row>
    <row r="138" spans="2:20" s="333" customFormat="1" ht="15" customHeight="1" x14ac:dyDescent="0.25">
      <c r="B138" s="518" t="s">
        <v>9</v>
      </c>
      <c r="C138" s="518" t="s">
        <v>94</v>
      </c>
      <c r="E138" s="174"/>
      <c r="F138" s="174"/>
      <c r="G138" s="578">
        <v>-0.33300000000000002</v>
      </c>
      <c r="H138" s="174"/>
      <c r="I138" s="174"/>
      <c r="J138" s="174"/>
      <c r="K138" s="174"/>
      <c r="L138" s="174"/>
      <c r="M138" s="174"/>
      <c r="N138" s="186">
        <v>0</v>
      </c>
      <c r="O138" s="174"/>
      <c r="P138" s="174"/>
      <c r="Q138" s="174"/>
      <c r="R138" s="174"/>
      <c r="S138" s="174"/>
      <c r="T138" s="174"/>
    </row>
    <row r="139" spans="2:20" s="333" customFormat="1" ht="15" customHeight="1" x14ac:dyDescent="0.25">
      <c r="B139" s="518" t="s">
        <v>9</v>
      </c>
      <c r="C139" s="518" t="s">
        <v>28</v>
      </c>
      <c r="E139" s="174"/>
      <c r="F139" s="174"/>
      <c r="G139" s="578">
        <v>-0.111</v>
      </c>
      <c r="H139" s="174"/>
      <c r="I139" s="174"/>
      <c r="J139" s="174"/>
      <c r="K139" s="174"/>
      <c r="L139" s="174"/>
      <c r="M139" s="174"/>
      <c r="N139" s="186">
        <v>0</v>
      </c>
      <c r="O139" s="174"/>
      <c r="P139" s="174"/>
      <c r="Q139" s="174"/>
      <c r="R139" s="174"/>
      <c r="S139" s="174"/>
      <c r="T139" s="174"/>
    </row>
    <row r="140" spans="2:20" s="333" customFormat="1" ht="15" customHeight="1" x14ac:dyDescent="0.25">
      <c r="B140" s="518" t="s">
        <v>9</v>
      </c>
      <c r="C140" s="518" t="s">
        <v>12</v>
      </c>
      <c r="E140" s="174"/>
      <c r="F140" s="174"/>
      <c r="G140" s="578">
        <v>-0.111</v>
      </c>
      <c r="H140" s="174"/>
      <c r="I140" s="174"/>
      <c r="J140" s="174"/>
      <c r="K140" s="174"/>
      <c r="L140" s="174"/>
      <c r="M140" s="174"/>
      <c r="N140" s="186">
        <v>0</v>
      </c>
      <c r="O140" s="174"/>
      <c r="P140" s="174"/>
      <c r="Q140" s="174"/>
      <c r="R140" s="174"/>
      <c r="S140" s="174"/>
      <c r="T140" s="174"/>
    </row>
    <row r="141" spans="2:20" s="333" customFormat="1" ht="15" customHeight="1" x14ac:dyDescent="0.25">
      <c r="B141" s="518" t="s">
        <v>9</v>
      </c>
      <c r="C141" s="518" t="s">
        <v>147</v>
      </c>
      <c r="E141" s="174"/>
      <c r="F141" s="174"/>
      <c r="G141" s="578">
        <v>-0.158</v>
      </c>
      <c r="H141" s="174"/>
      <c r="I141" s="174"/>
      <c r="J141" s="174"/>
      <c r="K141" s="174"/>
      <c r="L141" s="174"/>
      <c r="M141" s="174"/>
      <c r="N141" s="186">
        <v>0</v>
      </c>
      <c r="O141" s="174"/>
      <c r="P141" s="174"/>
      <c r="Q141" s="174"/>
      <c r="R141" s="174"/>
      <c r="S141" s="174"/>
      <c r="T141" s="174"/>
    </row>
    <row r="142" spans="2:20" s="333" customFormat="1" ht="15" customHeight="1" x14ac:dyDescent="0.25">
      <c r="B142" s="518" t="s">
        <v>9</v>
      </c>
      <c r="C142" s="518" t="s">
        <v>82</v>
      </c>
      <c r="E142" s="174"/>
      <c r="F142" s="174"/>
      <c r="G142" s="578">
        <v>-0.33300000000000002</v>
      </c>
      <c r="H142" s="174"/>
      <c r="I142" s="174"/>
      <c r="J142" s="174"/>
      <c r="K142" s="174"/>
      <c r="L142" s="174"/>
      <c r="M142" s="174"/>
      <c r="N142" s="186">
        <v>0</v>
      </c>
      <c r="O142" s="174"/>
      <c r="P142" s="174"/>
      <c r="Q142" s="174"/>
      <c r="R142" s="174"/>
      <c r="S142" s="174"/>
      <c r="T142" s="174"/>
    </row>
    <row r="143" spans="2:20" s="333" customFormat="1" ht="15" customHeight="1" x14ac:dyDescent="0.25">
      <c r="B143" s="518" t="s">
        <v>9</v>
      </c>
      <c r="C143" s="518" t="s">
        <v>112</v>
      </c>
      <c r="E143" s="174"/>
      <c r="F143" s="174"/>
      <c r="G143" s="578">
        <v>-0.111</v>
      </c>
      <c r="H143" s="174"/>
      <c r="I143" s="174"/>
      <c r="J143" s="174"/>
      <c r="K143" s="174"/>
      <c r="L143" s="174"/>
      <c r="M143" s="174"/>
      <c r="N143" s="186">
        <v>0</v>
      </c>
      <c r="O143" s="174"/>
      <c r="P143" s="174"/>
      <c r="Q143" s="174"/>
      <c r="R143" s="174"/>
      <c r="S143" s="174"/>
      <c r="T143" s="174"/>
    </row>
    <row r="144" spans="2:20" s="333" customFormat="1" ht="15" customHeight="1" x14ac:dyDescent="0.25">
      <c r="B144" s="518" t="s">
        <v>9</v>
      </c>
      <c r="C144" s="518" t="s">
        <v>101</v>
      </c>
      <c r="E144" s="174"/>
      <c r="F144" s="174"/>
      <c r="G144" s="578">
        <v>-0.2</v>
      </c>
      <c r="H144" s="174"/>
      <c r="I144" s="174"/>
      <c r="J144" s="174"/>
      <c r="K144" s="174"/>
      <c r="L144" s="174"/>
      <c r="M144" s="174"/>
      <c r="N144" s="186">
        <v>0</v>
      </c>
      <c r="O144" s="174"/>
      <c r="P144" s="174"/>
      <c r="Q144" s="174"/>
      <c r="R144" s="174"/>
      <c r="S144" s="174"/>
      <c r="T144" s="174"/>
    </row>
    <row r="145" spans="2:20" s="333" customFormat="1" ht="15" customHeight="1" x14ac:dyDescent="0.25">
      <c r="B145" s="518" t="s">
        <v>275</v>
      </c>
      <c r="C145" s="518" t="s">
        <v>94</v>
      </c>
      <c r="E145" s="174"/>
      <c r="F145" s="174"/>
      <c r="G145" s="578">
        <v>-0.25</v>
      </c>
      <c r="H145" s="174"/>
      <c r="I145" s="174"/>
      <c r="J145" s="174"/>
      <c r="K145" s="174"/>
      <c r="L145" s="174"/>
      <c r="M145" s="174"/>
      <c r="N145" s="186">
        <v>0</v>
      </c>
      <c r="O145" s="174"/>
      <c r="P145" s="174"/>
      <c r="Q145" s="174"/>
      <c r="R145" s="174"/>
      <c r="S145" s="174"/>
      <c r="T145" s="174"/>
    </row>
    <row r="146" spans="2:20" s="333" customFormat="1" ht="15" customHeight="1" x14ac:dyDescent="0.25">
      <c r="B146" s="518" t="s">
        <v>275</v>
      </c>
      <c r="C146" s="518" t="s">
        <v>28</v>
      </c>
      <c r="E146" s="174"/>
      <c r="F146" s="174"/>
      <c r="G146" s="578">
        <v>0</v>
      </c>
      <c r="H146" s="174"/>
      <c r="I146" s="174"/>
      <c r="J146" s="174"/>
      <c r="K146" s="174"/>
      <c r="L146" s="174"/>
      <c r="M146" s="174"/>
      <c r="N146" s="186">
        <v>0</v>
      </c>
      <c r="O146" s="174"/>
      <c r="P146" s="174"/>
      <c r="Q146" s="174"/>
      <c r="R146" s="174"/>
      <c r="S146" s="174"/>
      <c r="T146" s="174"/>
    </row>
    <row r="147" spans="2:20" s="333" customFormat="1" ht="15" customHeight="1" x14ac:dyDescent="0.25">
      <c r="B147" s="518" t="s">
        <v>275</v>
      </c>
      <c r="C147" s="518" t="s">
        <v>12</v>
      </c>
      <c r="E147" s="174"/>
      <c r="F147" s="174"/>
      <c r="G147" s="578">
        <v>0</v>
      </c>
      <c r="H147" s="174"/>
      <c r="I147" s="174"/>
      <c r="J147" s="174"/>
      <c r="K147" s="174"/>
      <c r="L147" s="174"/>
      <c r="M147" s="174"/>
      <c r="N147" s="186">
        <v>0</v>
      </c>
      <c r="O147" s="174"/>
      <c r="P147" s="174"/>
      <c r="Q147" s="174"/>
      <c r="R147" s="174"/>
      <c r="S147" s="174"/>
      <c r="T147" s="174"/>
    </row>
    <row r="148" spans="2:20" s="333" customFormat="1" ht="15" customHeight="1" x14ac:dyDescent="0.25">
      <c r="B148" s="518" t="s">
        <v>275</v>
      </c>
      <c r="C148" s="518" t="s">
        <v>147</v>
      </c>
      <c r="E148" s="174"/>
      <c r="F148" s="174"/>
      <c r="G148" s="578">
        <v>-5.2999999999999999E-2</v>
      </c>
      <c r="H148" s="174"/>
      <c r="I148" s="174"/>
      <c r="J148" s="174"/>
      <c r="K148" s="174"/>
      <c r="L148" s="174"/>
      <c r="M148" s="174"/>
      <c r="N148" s="186">
        <v>0</v>
      </c>
      <c r="O148" s="174"/>
      <c r="P148" s="174"/>
      <c r="Q148" s="174"/>
      <c r="R148" s="174"/>
      <c r="S148" s="174"/>
      <c r="T148" s="174"/>
    </row>
    <row r="149" spans="2:20" s="333" customFormat="1" ht="15" customHeight="1" x14ac:dyDescent="0.25">
      <c r="B149" s="518" t="s">
        <v>275</v>
      </c>
      <c r="C149" s="518" t="s">
        <v>82</v>
      </c>
      <c r="E149" s="174"/>
      <c r="F149" s="174"/>
      <c r="G149" s="578">
        <v>-0.25</v>
      </c>
      <c r="H149" s="174"/>
      <c r="I149" s="174"/>
      <c r="J149" s="174"/>
      <c r="K149" s="174"/>
      <c r="L149" s="174"/>
      <c r="M149" s="174"/>
      <c r="N149" s="186">
        <v>0</v>
      </c>
      <c r="O149" s="174"/>
      <c r="P149" s="174"/>
      <c r="Q149" s="174"/>
      <c r="R149" s="174"/>
      <c r="S149" s="174"/>
      <c r="T149" s="174"/>
    </row>
    <row r="150" spans="2:20" s="333" customFormat="1" ht="15" customHeight="1" x14ac:dyDescent="0.25">
      <c r="B150" s="518" t="s">
        <v>275</v>
      </c>
      <c r="C150" s="518" t="s">
        <v>112</v>
      </c>
      <c r="E150" s="174"/>
      <c r="F150" s="174"/>
      <c r="G150" s="578">
        <v>0</v>
      </c>
      <c r="H150" s="174"/>
      <c r="I150" s="174"/>
      <c r="J150" s="174"/>
      <c r="K150" s="174"/>
      <c r="L150" s="174"/>
      <c r="M150" s="174"/>
      <c r="N150" s="186">
        <v>0</v>
      </c>
      <c r="O150" s="174"/>
      <c r="P150" s="174"/>
      <c r="Q150" s="174"/>
      <c r="R150" s="174"/>
      <c r="S150" s="174"/>
      <c r="T150" s="174"/>
    </row>
    <row r="151" spans="2:20" s="333" customFormat="1" ht="15" customHeight="1" x14ac:dyDescent="0.25">
      <c r="B151" s="518" t="s">
        <v>275</v>
      </c>
      <c r="C151" s="518" t="s">
        <v>133</v>
      </c>
      <c r="E151" s="174"/>
      <c r="F151" s="174"/>
      <c r="G151" s="578">
        <v>0</v>
      </c>
      <c r="H151" s="174"/>
      <c r="I151" s="174"/>
      <c r="J151" s="174"/>
      <c r="K151" s="174"/>
      <c r="L151" s="174"/>
      <c r="M151" s="174"/>
      <c r="N151" s="186">
        <v>0</v>
      </c>
      <c r="O151" s="174"/>
      <c r="P151" s="174"/>
      <c r="Q151" s="174"/>
      <c r="R151" s="174"/>
      <c r="S151" s="174"/>
      <c r="T151" s="174"/>
    </row>
    <row r="152" spans="2:20" s="333" customFormat="1" ht="15" customHeight="1" x14ac:dyDescent="0.25">
      <c r="B152" s="518" t="s">
        <v>275</v>
      </c>
      <c r="C152" s="518" t="s">
        <v>101</v>
      </c>
      <c r="E152" s="174"/>
      <c r="F152" s="174"/>
      <c r="G152" s="578">
        <v>-0.1</v>
      </c>
      <c r="H152" s="174"/>
      <c r="I152" s="174"/>
      <c r="J152" s="174"/>
      <c r="K152" s="174"/>
      <c r="L152" s="174"/>
      <c r="M152" s="174"/>
      <c r="N152" s="186">
        <v>0</v>
      </c>
      <c r="O152" s="174"/>
      <c r="P152" s="174"/>
      <c r="Q152" s="174"/>
      <c r="R152" s="174"/>
      <c r="S152" s="174"/>
      <c r="T152" s="174"/>
    </row>
    <row r="153" spans="2:20" s="333" customFormat="1" ht="15" customHeight="1" x14ac:dyDescent="0.25">
      <c r="B153" s="518" t="s">
        <v>34</v>
      </c>
      <c r="C153" s="518" t="s">
        <v>94</v>
      </c>
      <c r="E153" s="174"/>
      <c r="F153" s="174"/>
      <c r="G153" s="578">
        <v>-0.25</v>
      </c>
      <c r="H153" s="174"/>
      <c r="I153" s="174"/>
      <c r="J153" s="174"/>
      <c r="K153" s="174"/>
      <c r="L153" s="174"/>
      <c r="M153" s="174"/>
      <c r="N153" s="186">
        <v>0</v>
      </c>
      <c r="O153" s="174"/>
      <c r="P153" s="174"/>
      <c r="Q153" s="174"/>
      <c r="R153" s="174"/>
      <c r="S153" s="174"/>
      <c r="T153" s="174"/>
    </row>
    <row r="154" spans="2:20" s="333" customFormat="1" ht="15" customHeight="1" x14ac:dyDescent="0.25">
      <c r="B154" s="518" t="s">
        <v>34</v>
      </c>
      <c r="C154" s="518" t="s">
        <v>12</v>
      </c>
      <c r="E154" s="174"/>
      <c r="F154" s="174"/>
      <c r="G154" s="578">
        <v>0</v>
      </c>
      <c r="H154" s="174"/>
      <c r="I154" s="174"/>
      <c r="J154" s="174"/>
      <c r="K154" s="174"/>
      <c r="L154" s="174"/>
      <c r="M154" s="174"/>
      <c r="N154" s="186">
        <v>0</v>
      </c>
      <c r="O154" s="174"/>
      <c r="P154" s="174"/>
      <c r="Q154" s="174"/>
      <c r="R154" s="174"/>
      <c r="S154" s="174"/>
      <c r="T154" s="174"/>
    </row>
    <row r="155" spans="2:20" s="333" customFormat="1" ht="15" customHeight="1" x14ac:dyDescent="0.25">
      <c r="B155" s="518" t="s">
        <v>34</v>
      </c>
      <c r="C155" s="518" t="s">
        <v>147</v>
      </c>
      <c r="E155" s="174"/>
      <c r="F155" s="174"/>
      <c r="G155" s="578">
        <v>-5.2999999999999999E-2</v>
      </c>
      <c r="H155" s="174"/>
      <c r="I155" s="174"/>
      <c r="J155" s="174"/>
      <c r="K155" s="174"/>
      <c r="L155" s="174"/>
      <c r="M155" s="174"/>
      <c r="N155" s="186">
        <v>0</v>
      </c>
      <c r="O155" s="174"/>
      <c r="P155" s="174"/>
      <c r="Q155" s="174"/>
      <c r="R155" s="174"/>
      <c r="S155" s="174"/>
      <c r="T155" s="174"/>
    </row>
    <row r="156" spans="2:20" s="333" customFormat="1" ht="15" customHeight="1" x14ac:dyDescent="0.25">
      <c r="B156" s="518" t="s">
        <v>34</v>
      </c>
      <c r="C156" s="518" t="s">
        <v>82</v>
      </c>
      <c r="E156" s="174"/>
      <c r="F156" s="174"/>
      <c r="G156" s="578">
        <v>-0.25</v>
      </c>
      <c r="H156" s="174"/>
      <c r="I156" s="174"/>
      <c r="J156" s="174"/>
      <c r="K156" s="174"/>
      <c r="L156" s="174"/>
      <c r="M156" s="174"/>
      <c r="N156" s="186">
        <v>0</v>
      </c>
      <c r="O156" s="174"/>
      <c r="P156" s="174"/>
      <c r="Q156" s="174"/>
      <c r="R156" s="174"/>
      <c r="S156" s="174"/>
      <c r="T156" s="174"/>
    </row>
    <row r="157" spans="2:20" s="333" customFormat="1" ht="15" customHeight="1" x14ac:dyDescent="0.25">
      <c r="B157" s="518" t="s">
        <v>34</v>
      </c>
      <c r="C157" s="518" t="s">
        <v>101</v>
      </c>
      <c r="E157" s="174"/>
      <c r="F157" s="174"/>
      <c r="G157" s="578">
        <v>-0.1</v>
      </c>
      <c r="H157" s="174"/>
      <c r="I157" s="174"/>
      <c r="J157" s="174"/>
      <c r="K157" s="174"/>
      <c r="L157" s="174"/>
      <c r="M157" s="174"/>
      <c r="N157" s="186">
        <v>0</v>
      </c>
      <c r="O157" s="174"/>
      <c r="P157" s="174"/>
      <c r="Q157" s="174"/>
      <c r="R157" s="174"/>
      <c r="S157" s="174"/>
      <c r="T157" s="174"/>
    </row>
    <row r="158" spans="2:20" s="333" customFormat="1" ht="15" customHeight="1" x14ac:dyDescent="0.25">
      <c r="B158" s="518" t="s">
        <v>35</v>
      </c>
      <c r="C158" s="518" t="s">
        <v>12</v>
      </c>
      <c r="E158" s="174"/>
      <c r="F158" s="174"/>
      <c r="G158" s="578">
        <v>0</v>
      </c>
      <c r="H158" s="174"/>
      <c r="I158" s="174"/>
      <c r="J158" s="174"/>
      <c r="K158" s="174"/>
      <c r="L158" s="174"/>
      <c r="M158" s="174"/>
      <c r="N158" s="186">
        <v>0</v>
      </c>
      <c r="O158" s="174"/>
      <c r="P158" s="174"/>
      <c r="Q158" s="174"/>
      <c r="R158" s="174"/>
      <c r="S158" s="174"/>
      <c r="T158" s="174"/>
    </row>
    <row r="159" spans="2:20" s="333" customFormat="1" ht="15" customHeight="1" x14ac:dyDescent="0.25">
      <c r="B159" s="518" t="s">
        <v>35</v>
      </c>
      <c r="C159" s="518" t="s">
        <v>147</v>
      </c>
      <c r="E159" s="174"/>
      <c r="F159" s="174"/>
      <c r="G159" s="578">
        <v>-5.2999999999999999E-2</v>
      </c>
      <c r="H159" s="174"/>
      <c r="I159" s="174"/>
      <c r="J159" s="174"/>
      <c r="K159" s="174"/>
      <c r="L159" s="174"/>
      <c r="M159" s="174"/>
      <c r="N159" s="186">
        <v>0</v>
      </c>
      <c r="O159" s="174"/>
      <c r="P159" s="174"/>
      <c r="Q159" s="174"/>
      <c r="R159" s="174"/>
      <c r="S159" s="174"/>
      <c r="T159" s="174"/>
    </row>
    <row r="160" spans="2:20" s="333" customFormat="1" ht="15" customHeight="1" x14ac:dyDescent="0.25">
      <c r="B160" s="518" t="s">
        <v>35</v>
      </c>
      <c r="C160" s="518" t="s">
        <v>101</v>
      </c>
      <c r="E160" s="174"/>
      <c r="F160" s="174"/>
      <c r="G160" s="578">
        <v>-0.1</v>
      </c>
      <c r="H160" s="174"/>
      <c r="I160" s="174"/>
      <c r="J160" s="174"/>
      <c r="K160" s="174"/>
      <c r="L160" s="174"/>
      <c r="M160" s="174"/>
      <c r="N160" s="186">
        <v>0</v>
      </c>
      <c r="O160" s="174"/>
      <c r="P160" s="174"/>
      <c r="Q160" s="174"/>
      <c r="R160" s="174"/>
      <c r="S160" s="174"/>
      <c r="T160" s="174"/>
    </row>
    <row r="161" spans="2:20" s="333" customFormat="1" ht="15" customHeight="1" x14ac:dyDescent="0.25">
      <c r="B161" s="518" t="s">
        <v>476</v>
      </c>
      <c r="C161" s="518" t="s">
        <v>94</v>
      </c>
      <c r="E161" s="174"/>
      <c r="F161" s="174"/>
      <c r="G161" s="578">
        <v>-0.183</v>
      </c>
      <c r="H161" s="174"/>
      <c r="I161" s="174"/>
      <c r="J161" s="174"/>
      <c r="K161" s="174"/>
      <c r="L161" s="174"/>
      <c r="M161" s="174"/>
      <c r="N161" s="186">
        <v>0</v>
      </c>
      <c r="O161" s="174"/>
      <c r="P161" s="174"/>
      <c r="Q161" s="174"/>
      <c r="R161" s="174"/>
      <c r="S161" s="174"/>
      <c r="T161" s="174"/>
    </row>
    <row r="162" spans="2:20" s="333" customFormat="1" ht="15" customHeight="1" x14ac:dyDescent="0.25">
      <c r="B162" s="518" t="s">
        <v>476</v>
      </c>
      <c r="C162" s="518" t="s">
        <v>12</v>
      </c>
      <c r="E162" s="174"/>
      <c r="F162" s="174"/>
      <c r="G162" s="578">
        <v>8.8999999999999996E-2</v>
      </c>
      <c r="H162" s="174"/>
      <c r="I162" s="174"/>
      <c r="J162" s="174"/>
      <c r="K162" s="174"/>
      <c r="L162" s="174"/>
      <c r="M162" s="174"/>
      <c r="N162" s="186">
        <v>0</v>
      </c>
      <c r="O162" s="174"/>
      <c r="P162" s="174"/>
      <c r="Q162" s="174"/>
      <c r="R162" s="174"/>
      <c r="S162" s="174"/>
      <c r="T162" s="174"/>
    </row>
    <row r="163" spans="2:20" s="333" customFormat="1" ht="15" customHeight="1" x14ac:dyDescent="0.25">
      <c r="B163" s="518" t="s">
        <v>476</v>
      </c>
      <c r="C163" s="518" t="s">
        <v>147</v>
      </c>
      <c r="E163" s="174"/>
      <c r="F163" s="174"/>
      <c r="G163" s="578">
        <v>3.2000000000000001E-2</v>
      </c>
      <c r="H163" s="174"/>
      <c r="I163" s="174"/>
      <c r="J163" s="174"/>
      <c r="K163" s="174"/>
      <c r="L163" s="174"/>
      <c r="M163" s="174"/>
      <c r="N163" s="186">
        <v>0</v>
      </c>
      <c r="O163" s="174"/>
      <c r="P163" s="174"/>
      <c r="Q163" s="174"/>
      <c r="R163" s="174"/>
      <c r="S163" s="174"/>
      <c r="T163" s="174"/>
    </row>
    <row r="164" spans="2:20" s="333" customFormat="1" ht="15" customHeight="1" x14ac:dyDescent="0.25">
      <c r="B164" s="518" t="s">
        <v>476</v>
      </c>
      <c r="C164" s="518" t="s">
        <v>82</v>
      </c>
      <c r="E164" s="174"/>
      <c r="F164" s="174"/>
      <c r="G164" s="578">
        <v>-0.183</v>
      </c>
      <c r="H164" s="174"/>
      <c r="I164" s="174"/>
      <c r="J164" s="174"/>
      <c r="K164" s="174"/>
      <c r="L164" s="174"/>
      <c r="M164" s="174"/>
      <c r="N164" s="186">
        <v>0</v>
      </c>
      <c r="O164" s="174"/>
      <c r="P164" s="174"/>
      <c r="Q164" s="174"/>
      <c r="R164" s="174"/>
      <c r="S164" s="174"/>
      <c r="T164" s="174"/>
    </row>
    <row r="165" spans="2:20" s="333" customFormat="1" ht="15" customHeight="1" x14ac:dyDescent="0.25">
      <c r="B165" s="518" t="s">
        <v>476</v>
      </c>
      <c r="C165" s="518" t="s">
        <v>101</v>
      </c>
      <c r="E165" s="174"/>
      <c r="F165" s="174"/>
      <c r="G165" s="578">
        <v>-0.02</v>
      </c>
      <c r="H165" s="174"/>
      <c r="I165" s="174"/>
      <c r="J165" s="174"/>
      <c r="K165" s="174"/>
      <c r="L165" s="174"/>
      <c r="M165" s="174"/>
      <c r="N165" s="186">
        <v>0</v>
      </c>
      <c r="O165" s="174"/>
      <c r="P165" s="174"/>
      <c r="Q165" s="174"/>
      <c r="R165" s="174"/>
      <c r="S165" s="174"/>
      <c r="T165" s="174"/>
    </row>
    <row r="166" spans="2:20" s="333" customFormat="1" ht="15" customHeight="1" x14ac:dyDescent="0.25">
      <c r="B166" s="518" t="s">
        <v>19</v>
      </c>
      <c r="C166" s="518" t="s">
        <v>101</v>
      </c>
      <c r="E166" s="174"/>
      <c r="F166" s="174"/>
      <c r="G166" s="578">
        <v>-0.1</v>
      </c>
      <c r="H166" s="174"/>
      <c r="I166" s="174"/>
      <c r="J166" s="174"/>
      <c r="K166" s="174"/>
      <c r="L166" s="174"/>
      <c r="M166" s="174"/>
      <c r="N166" s="186">
        <v>0</v>
      </c>
      <c r="O166" s="174"/>
      <c r="P166" s="174"/>
      <c r="Q166" s="174"/>
      <c r="R166" s="174"/>
      <c r="S166" s="174"/>
      <c r="T166" s="174"/>
    </row>
    <row r="167" spans="2:20" s="333" customFormat="1" ht="15" customHeight="1" x14ac:dyDescent="0.25">
      <c r="B167" s="518" t="s">
        <v>46</v>
      </c>
      <c r="C167" s="518" t="s">
        <v>23</v>
      </c>
      <c r="E167" s="174"/>
      <c r="F167" s="174"/>
      <c r="G167" s="578">
        <v>-0.27300000000000002</v>
      </c>
      <c r="H167" s="174"/>
      <c r="I167" s="174"/>
      <c r="J167" s="174"/>
      <c r="K167" s="174"/>
      <c r="L167" s="174"/>
      <c r="M167" s="174"/>
      <c r="N167" s="186">
        <v>0</v>
      </c>
      <c r="O167" s="174"/>
      <c r="P167" s="174"/>
      <c r="Q167" s="174"/>
      <c r="R167" s="174"/>
      <c r="S167" s="174"/>
      <c r="T167" s="174"/>
    </row>
    <row r="168" spans="2:20" s="333" customFormat="1" ht="15" customHeight="1" x14ac:dyDescent="0.25">
      <c r="B168" s="518" t="s">
        <v>46</v>
      </c>
      <c r="C168" s="518" t="s">
        <v>94</v>
      </c>
      <c r="E168" s="174"/>
      <c r="F168" s="174"/>
      <c r="G168" s="578">
        <v>-0.33300000000000002</v>
      </c>
      <c r="H168" s="174"/>
      <c r="I168" s="174"/>
      <c r="J168" s="174"/>
      <c r="K168" s="174"/>
      <c r="L168" s="174"/>
      <c r="M168" s="174"/>
      <c r="N168" s="186">
        <v>0</v>
      </c>
      <c r="O168" s="174"/>
      <c r="P168" s="174"/>
      <c r="Q168" s="174"/>
      <c r="R168" s="174"/>
      <c r="S168" s="174"/>
      <c r="T168" s="174"/>
    </row>
    <row r="169" spans="2:20" s="333" customFormat="1" ht="15" customHeight="1" x14ac:dyDescent="0.25">
      <c r="B169" s="518" t="s">
        <v>46</v>
      </c>
      <c r="C169" s="518" t="s">
        <v>32</v>
      </c>
      <c r="E169" s="174"/>
      <c r="F169" s="174"/>
      <c r="G169" s="578">
        <v>-0.158</v>
      </c>
      <c r="H169" s="174"/>
      <c r="I169" s="174"/>
      <c r="J169" s="174"/>
      <c r="K169" s="174"/>
      <c r="L169" s="174"/>
      <c r="M169" s="174"/>
      <c r="N169" s="186">
        <v>0</v>
      </c>
      <c r="O169" s="174"/>
      <c r="P169" s="174"/>
      <c r="Q169" s="174"/>
      <c r="R169" s="174"/>
      <c r="S169" s="174"/>
      <c r="T169" s="174"/>
    </row>
    <row r="170" spans="2:20" s="333" customFormat="1" ht="15" customHeight="1" x14ac:dyDescent="0.25">
      <c r="B170" s="518" t="s">
        <v>46</v>
      </c>
      <c r="C170" s="518" t="s">
        <v>28</v>
      </c>
      <c r="E170" s="174"/>
      <c r="F170" s="174"/>
      <c r="G170" s="578">
        <v>-0.111</v>
      </c>
      <c r="H170" s="174"/>
      <c r="I170" s="174"/>
      <c r="J170" s="174"/>
      <c r="K170" s="174"/>
      <c r="L170" s="174"/>
      <c r="M170" s="174"/>
      <c r="N170" s="186">
        <v>0</v>
      </c>
      <c r="O170" s="174"/>
      <c r="P170" s="174"/>
      <c r="Q170" s="174"/>
      <c r="R170" s="174"/>
      <c r="S170" s="174"/>
      <c r="T170" s="174"/>
    </row>
    <row r="171" spans="2:20" s="333" customFormat="1" ht="15" customHeight="1" x14ac:dyDescent="0.25">
      <c r="B171" s="518" t="s">
        <v>46</v>
      </c>
      <c r="C171" s="518" t="s">
        <v>12</v>
      </c>
      <c r="E171" s="174"/>
      <c r="F171" s="174"/>
      <c r="G171" s="578">
        <v>-0.111</v>
      </c>
      <c r="H171" s="174"/>
      <c r="I171" s="174"/>
      <c r="J171" s="174"/>
      <c r="K171" s="174"/>
      <c r="L171" s="174"/>
      <c r="M171" s="174"/>
      <c r="N171" s="186">
        <v>0</v>
      </c>
      <c r="O171" s="174"/>
      <c r="P171" s="174"/>
      <c r="Q171" s="174"/>
      <c r="R171" s="174"/>
      <c r="S171" s="174"/>
      <c r="T171" s="174"/>
    </row>
    <row r="172" spans="2:20" s="333" customFormat="1" ht="15" customHeight="1" x14ac:dyDescent="0.25">
      <c r="B172" s="518" t="s">
        <v>46</v>
      </c>
      <c r="C172" s="518" t="s">
        <v>147</v>
      </c>
      <c r="E172" s="174"/>
      <c r="F172" s="174"/>
      <c r="G172" s="578">
        <v>-0.158</v>
      </c>
      <c r="H172" s="174"/>
      <c r="I172" s="174"/>
      <c r="J172" s="174"/>
      <c r="K172" s="174"/>
      <c r="L172" s="174"/>
      <c r="M172" s="174"/>
      <c r="N172" s="186">
        <v>0</v>
      </c>
      <c r="O172" s="174"/>
      <c r="P172" s="174"/>
      <c r="Q172" s="174"/>
      <c r="R172" s="174"/>
      <c r="S172" s="174"/>
      <c r="T172" s="174"/>
    </row>
    <row r="173" spans="2:20" s="333" customFormat="1" ht="15" customHeight="1" x14ac:dyDescent="0.25">
      <c r="B173" s="518" t="s">
        <v>46</v>
      </c>
      <c r="C173" s="518" t="s">
        <v>67</v>
      </c>
      <c r="E173" s="174"/>
      <c r="F173" s="174"/>
      <c r="G173" s="578">
        <v>0</v>
      </c>
      <c r="H173" s="174"/>
      <c r="I173" s="174"/>
      <c r="J173" s="174"/>
      <c r="K173" s="174"/>
      <c r="L173" s="174"/>
      <c r="M173" s="174"/>
      <c r="N173" s="186">
        <v>0</v>
      </c>
      <c r="O173" s="174"/>
      <c r="P173" s="174"/>
      <c r="Q173" s="174"/>
      <c r="R173" s="174"/>
      <c r="S173" s="174"/>
      <c r="T173" s="174"/>
    </row>
    <row r="174" spans="2:20" s="333" customFormat="1" ht="15" customHeight="1" x14ac:dyDescent="0.25">
      <c r="B174" s="518" t="s">
        <v>46</v>
      </c>
      <c r="C174" s="518" t="s">
        <v>48</v>
      </c>
      <c r="E174" s="174"/>
      <c r="F174" s="174"/>
      <c r="G174" s="578">
        <v>0.14299999999999999</v>
      </c>
      <c r="H174" s="174"/>
      <c r="I174" s="174"/>
      <c r="J174" s="174"/>
      <c r="K174" s="174"/>
      <c r="L174" s="174"/>
      <c r="M174" s="174"/>
      <c r="N174" s="186">
        <v>0</v>
      </c>
      <c r="O174" s="174"/>
      <c r="P174" s="174"/>
      <c r="Q174" s="174"/>
      <c r="R174" s="174"/>
      <c r="S174" s="174"/>
      <c r="T174" s="174"/>
    </row>
    <row r="175" spans="2:20" s="333" customFormat="1" ht="15" customHeight="1" x14ac:dyDescent="0.25">
      <c r="B175" s="518" t="s">
        <v>46</v>
      </c>
      <c r="C175" s="518" t="s">
        <v>40</v>
      </c>
      <c r="E175" s="174"/>
      <c r="F175" s="174"/>
      <c r="G175" s="578">
        <v>0.14299999999999999</v>
      </c>
      <c r="H175" s="174"/>
      <c r="I175" s="174"/>
      <c r="J175" s="174"/>
      <c r="K175" s="174"/>
      <c r="L175" s="174"/>
      <c r="M175" s="174"/>
      <c r="N175" s="186">
        <v>0</v>
      </c>
      <c r="O175" s="174"/>
      <c r="P175" s="174"/>
      <c r="Q175" s="174"/>
      <c r="R175" s="174"/>
      <c r="S175" s="174"/>
      <c r="T175" s="174"/>
    </row>
    <row r="176" spans="2:20" s="333" customFormat="1" ht="15" customHeight="1" x14ac:dyDescent="0.25">
      <c r="B176" s="518" t="s">
        <v>46</v>
      </c>
      <c r="C176" s="518" t="s">
        <v>82</v>
      </c>
      <c r="E176" s="174"/>
      <c r="F176" s="174"/>
      <c r="G176" s="578">
        <v>-0.33300000000000002</v>
      </c>
      <c r="H176" s="174"/>
      <c r="I176" s="174"/>
      <c r="J176" s="174"/>
      <c r="K176" s="174"/>
      <c r="L176" s="174"/>
      <c r="M176" s="174"/>
      <c r="N176" s="186">
        <v>0</v>
      </c>
      <c r="O176" s="174"/>
      <c r="P176" s="174"/>
      <c r="Q176" s="174"/>
      <c r="R176" s="174"/>
      <c r="S176" s="174"/>
      <c r="T176" s="174"/>
    </row>
    <row r="177" spans="2:20" s="333" customFormat="1" ht="15" customHeight="1" x14ac:dyDescent="0.25">
      <c r="B177" s="518" t="s">
        <v>46</v>
      </c>
      <c r="C177" s="518" t="s">
        <v>70</v>
      </c>
      <c r="E177" s="174"/>
      <c r="F177" s="174"/>
      <c r="G177" s="578">
        <v>-0.111</v>
      </c>
      <c r="H177" s="174"/>
      <c r="I177" s="174"/>
      <c r="J177" s="174"/>
      <c r="K177" s="174"/>
      <c r="L177" s="174"/>
      <c r="M177" s="174"/>
      <c r="N177" s="186">
        <v>0</v>
      </c>
      <c r="O177" s="174"/>
      <c r="P177" s="174"/>
      <c r="Q177" s="174"/>
      <c r="R177" s="174"/>
      <c r="S177" s="174"/>
      <c r="T177" s="174"/>
    </row>
    <row r="178" spans="2:20" s="333" customFormat="1" ht="15" customHeight="1" x14ac:dyDescent="0.25">
      <c r="B178" s="518" t="s">
        <v>46</v>
      </c>
      <c r="C178" s="518" t="s">
        <v>151</v>
      </c>
      <c r="E178" s="174"/>
      <c r="F178" s="174"/>
      <c r="G178" s="578">
        <v>0</v>
      </c>
      <c r="H178" s="174"/>
      <c r="I178" s="174"/>
      <c r="J178" s="174"/>
      <c r="K178" s="174"/>
      <c r="L178" s="174"/>
      <c r="M178" s="174"/>
      <c r="N178" s="186">
        <v>0</v>
      </c>
      <c r="O178" s="174"/>
      <c r="P178" s="174"/>
      <c r="Q178" s="174"/>
      <c r="R178" s="174"/>
      <c r="S178" s="174"/>
      <c r="T178" s="174"/>
    </row>
    <row r="179" spans="2:20" s="333" customFormat="1" ht="15" customHeight="1" x14ac:dyDescent="0.25">
      <c r="B179" s="518" t="s">
        <v>46</v>
      </c>
      <c r="C179" s="518" t="s">
        <v>90</v>
      </c>
      <c r="E179" s="174"/>
      <c r="F179" s="174"/>
      <c r="G179" s="578">
        <v>0</v>
      </c>
      <c r="H179" s="174"/>
      <c r="I179" s="174"/>
      <c r="J179" s="174"/>
      <c r="K179" s="174"/>
      <c r="L179" s="174"/>
      <c r="M179" s="174"/>
      <c r="N179" s="186">
        <v>0</v>
      </c>
      <c r="O179" s="174"/>
      <c r="P179" s="174"/>
      <c r="Q179" s="174"/>
      <c r="R179" s="174"/>
      <c r="S179" s="174"/>
      <c r="T179" s="174"/>
    </row>
    <row r="180" spans="2:20" s="333" customFormat="1" ht="15" customHeight="1" x14ac:dyDescent="0.25">
      <c r="B180" s="518" t="s">
        <v>46</v>
      </c>
      <c r="C180" s="518" t="s">
        <v>112</v>
      </c>
      <c r="E180" s="174"/>
      <c r="F180" s="174"/>
      <c r="G180" s="578">
        <v>-0.111</v>
      </c>
      <c r="H180" s="174"/>
      <c r="I180" s="174"/>
      <c r="J180" s="174"/>
      <c r="K180" s="174"/>
      <c r="L180" s="174"/>
      <c r="M180" s="174"/>
      <c r="N180" s="186">
        <v>0</v>
      </c>
      <c r="O180" s="174"/>
      <c r="P180" s="174"/>
      <c r="Q180" s="174"/>
      <c r="R180" s="174"/>
      <c r="S180" s="174"/>
      <c r="T180" s="174"/>
    </row>
    <row r="181" spans="2:20" s="333" customFormat="1" ht="15" customHeight="1" x14ac:dyDescent="0.25">
      <c r="B181" s="518" t="s">
        <v>46</v>
      </c>
      <c r="C181" s="518" t="s">
        <v>135</v>
      </c>
      <c r="E181" s="174"/>
      <c r="F181" s="174"/>
      <c r="G181" s="578">
        <v>0</v>
      </c>
      <c r="H181" s="174"/>
      <c r="I181" s="174"/>
      <c r="J181" s="174"/>
      <c r="K181" s="174"/>
      <c r="L181" s="174"/>
      <c r="M181" s="174"/>
      <c r="N181" s="186">
        <v>0</v>
      </c>
      <c r="O181" s="174"/>
      <c r="P181" s="174"/>
      <c r="Q181" s="174"/>
      <c r="R181" s="174"/>
      <c r="S181" s="174"/>
      <c r="T181" s="174"/>
    </row>
    <row r="182" spans="2:20" s="333" customFormat="1" ht="15" customHeight="1" x14ac:dyDescent="0.25">
      <c r="B182" s="518" t="s">
        <v>46</v>
      </c>
      <c r="C182" s="518" t="s">
        <v>149</v>
      </c>
      <c r="E182" s="174"/>
      <c r="F182" s="174"/>
      <c r="G182" s="578">
        <v>-0.111</v>
      </c>
      <c r="H182" s="174"/>
      <c r="I182" s="174"/>
      <c r="J182" s="174"/>
      <c r="K182" s="174"/>
      <c r="L182" s="174"/>
      <c r="M182" s="174"/>
      <c r="N182" s="186">
        <v>0</v>
      </c>
      <c r="O182" s="174"/>
      <c r="P182" s="174"/>
      <c r="Q182" s="174"/>
      <c r="R182" s="174"/>
      <c r="S182" s="174"/>
      <c r="T182" s="174"/>
    </row>
    <row r="183" spans="2:20" s="333" customFormat="1" ht="15" customHeight="1" x14ac:dyDescent="0.25">
      <c r="B183" s="518" t="s">
        <v>46</v>
      </c>
      <c r="C183" s="518" t="s">
        <v>133</v>
      </c>
      <c r="E183" s="174"/>
      <c r="F183" s="174"/>
      <c r="G183" s="578">
        <v>-0.111</v>
      </c>
      <c r="H183" s="174"/>
      <c r="I183" s="174"/>
      <c r="J183" s="174"/>
      <c r="K183" s="174"/>
      <c r="L183" s="174"/>
      <c r="M183" s="174"/>
      <c r="N183" s="186">
        <v>0</v>
      </c>
      <c r="O183" s="174"/>
      <c r="P183" s="174"/>
      <c r="Q183" s="174"/>
      <c r="R183" s="174"/>
      <c r="S183" s="174"/>
      <c r="T183" s="174"/>
    </row>
    <row r="184" spans="2:20" s="333" customFormat="1" ht="15" customHeight="1" x14ac:dyDescent="0.25">
      <c r="B184" s="518" t="s">
        <v>46</v>
      </c>
      <c r="C184" s="518" t="s">
        <v>158</v>
      </c>
      <c r="E184" s="174"/>
      <c r="F184" s="174"/>
      <c r="G184" s="578">
        <v>0</v>
      </c>
      <c r="H184" s="174"/>
      <c r="I184" s="174"/>
      <c r="J184" s="174"/>
      <c r="K184" s="174"/>
      <c r="L184" s="174"/>
      <c r="M184" s="174"/>
      <c r="N184" s="186">
        <v>0</v>
      </c>
      <c r="O184" s="174"/>
      <c r="P184" s="174"/>
      <c r="Q184" s="174"/>
      <c r="R184" s="174"/>
      <c r="S184" s="174"/>
      <c r="T184" s="174"/>
    </row>
    <row r="185" spans="2:20" s="333" customFormat="1" ht="15" customHeight="1" x14ac:dyDescent="0.25">
      <c r="B185" s="518" t="s">
        <v>46</v>
      </c>
      <c r="C185" s="518" t="s">
        <v>144</v>
      </c>
      <c r="E185" s="174"/>
      <c r="F185" s="174"/>
      <c r="G185" s="578">
        <v>-0.158</v>
      </c>
      <c r="H185" s="174"/>
      <c r="I185" s="174"/>
      <c r="J185" s="174"/>
      <c r="K185" s="174"/>
      <c r="L185" s="174"/>
      <c r="M185" s="174"/>
      <c r="N185" s="186">
        <v>0</v>
      </c>
      <c r="O185" s="174"/>
      <c r="P185" s="174"/>
      <c r="Q185" s="174"/>
      <c r="R185" s="174"/>
      <c r="S185" s="174"/>
      <c r="T185" s="174"/>
    </row>
    <row r="186" spans="2:20" s="333" customFormat="1" ht="15" customHeight="1" x14ac:dyDescent="0.25">
      <c r="B186" s="518" t="s">
        <v>46</v>
      </c>
      <c r="C186" s="518" t="s">
        <v>101</v>
      </c>
      <c r="E186" s="174"/>
      <c r="F186" s="174"/>
      <c r="G186" s="578">
        <v>-0.2</v>
      </c>
      <c r="H186" s="174"/>
      <c r="I186" s="174"/>
      <c r="J186" s="174"/>
      <c r="K186" s="174"/>
      <c r="L186" s="174"/>
      <c r="M186" s="174"/>
      <c r="N186" s="186">
        <v>0</v>
      </c>
      <c r="O186" s="174"/>
      <c r="P186" s="174"/>
      <c r="Q186" s="174"/>
      <c r="R186" s="174"/>
      <c r="S186" s="174"/>
      <c r="T186" s="174"/>
    </row>
    <row r="187" spans="2:20" s="333" customFormat="1" ht="15" customHeight="1" x14ac:dyDescent="0.25">
      <c r="B187" s="518" t="s">
        <v>46</v>
      </c>
      <c r="C187" s="518" t="s">
        <v>193</v>
      </c>
      <c r="E187" s="174"/>
      <c r="F187" s="174"/>
      <c r="G187" s="578">
        <v>-0.12</v>
      </c>
      <c r="H187" s="174"/>
      <c r="I187" s="174"/>
      <c r="J187" s="174"/>
      <c r="K187" s="174"/>
      <c r="L187" s="174"/>
      <c r="M187" s="174"/>
      <c r="N187" s="186">
        <v>0</v>
      </c>
      <c r="O187" s="174"/>
      <c r="P187" s="174"/>
      <c r="Q187" s="174"/>
      <c r="R187" s="174"/>
      <c r="S187" s="174"/>
      <c r="T187" s="174"/>
    </row>
    <row r="188" spans="2:20" s="333" customFormat="1" ht="15" customHeight="1" x14ac:dyDescent="0.25">
      <c r="B188" s="518" t="s">
        <v>18</v>
      </c>
      <c r="C188" s="518" t="s">
        <v>12</v>
      </c>
      <c r="E188" s="174"/>
      <c r="F188" s="174"/>
      <c r="G188" s="578">
        <v>8.8999999999999996E-2</v>
      </c>
      <c r="H188" s="174"/>
      <c r="I188" s="174"/>
      <c r="J188" s="174"/>
      <c r="K188" s="174"/>
      <c r="L188" s="174"/>
      <c r="M188" s="174"/>
      <c r="N188" s="186">
        <v>0</v>
      </c>
      <c r="O188" s="174"/>
      <c r="P188" s="174"/>
      <c r="Q188" s="174"/>
      <c r="R188" s="174"/>
      <c r="S188" s="174"/>
      <c r="T188" s="174"/>
    </row>
    <row r="189" spans="2:20" s="333" customFormat="1" ht="15" customHeight="1" x14ac:dyDescent="0.25">
      <c r="B189" s="518" t="s">
        <v>18</v>
      </c>
      <c r="C189" s="518" t="s">
        <v>147</v>
      </c>
      <c r="E189" s="174"/>
      <c r="F189" s="174"/>
      <c r="G189" s="578">
        <v>3.2000000000000001E-2</v>
      </c>
      <c r="H189" s="174"/>
      <c r="I189" s="174"/>
      <c r="J189" s="174"/>
      <c r="K189" s="174"/>
      <c r="L189" s="174"/>
      <c r="M189" s="174"/>
      <c r="N189" s="186">
        <v>0</v>
      </c>
      <c r="O189" s="174"/>
      <c r="P189" s="174"/>
      <c r="Q189" s="174"/>
      <c r="R189" s="174"/>
      <c r="S189" s="174"/>
      <c r="T189" s="174"/>
    </row>
    <row r="190" spans="2:20" s="333" customFormat="1" ht="15" customHeight="1" x14ac:dyDescent="0.25">
      <c r="B190" s="518" t="s">
        <v>18</v>
      </c>
      <c r="C190" s="518" t="s">
        <v>82</v>
      </c>
      <c r="E190" s="174"/>
      <c r="F190" s="174"/>
      <c r="G190" s="578">
        <v>-0.183</v>
      </c>
      <c r="H190" s="174"/>
      <c r="I190" s="174"/>
      <c r="J190" s="174"/>
      <c r="K190" s="174"/>
      <c r="L190" s="174"/>
      <c r="M190" s="174"/>
      <c r="N190" s="186">
        <v>0</v>
      </c>
      <c r="O190" s="174"/>
      <c r="P190" s="174"/>
      <c r="Q190" s="174"/>
      <c r="R190" s="174"/>
      <c r="S190" s="174"/>
      <c r="T190" s="174"/>
    </row>
    <row r="191" spans="2:20" s="333" customFormat="1" ht="15" customHeight="1" x14ac:dyDescent="0.25">
      <c r="B191" s="518" t="s">
        <v>18</v>
      </c>
      <c r="C191" s="518" t="s">
        <v>101</v>
      </c>
      <c r="E191" s="174"/>
      <c r="F191" s="174"/>
      <c r="G191" s="578">
        <v>-0.02</v>
      </c>
      <c r="H191" s="174"/>
      <c r="I191" s="174"/>
      <c r="J191" s="174"/>
      <c r="K191" s="174"/>
      <c r="L191" s="174"/>
      <c r="M191" s="174"/>
      <c r="N191" s="186">
        <v>0</v>
      </c>
      <c r="O191" s="174"/>
      <c r="P191" s="174"/>
      <c r="Q191" s="174"/>
      <c r="R191" s="174"/>
      <c r="S191" s="174"/>
      <c r="T191" s="174"/>
    </row>
    <row r="192" spans="2:20" s="333" customFormat="1" ht="15" customHeight="1" x14ac:dyDescent="0.25">
      <c r="B192" s="518" t="s">
        <v>21</v>
      </c>
      <c r="C192" s="518" t="s">
        <v>94</v>
      </c>
      <c r="E192" s="174"/>
      <c r="F192" s="174"/>
      <c r="G192" s="578">
        <v>-0.41699999999999998</v>
      </c>
      <c r="H192" s="174"/>
      <c r="I192" s="174"/>
      <c r="J192" s="174"/>
      <c r="K192" s="174"/>
      <c r="L192" s="174"/>
      <c r="M192" s="174"/>
      <c r="N192" s="186">
        <v>0</v>
      </c>
      <c r="O192" s="174"/>
      <c r="P192" s="174"/>
      <c r="Q192" s="174"/>
      <c r="R192" s="174"/>
      <c r="S192" s="174"/>
      <c r="T192" s="174"/>
    </row>
    <row r="193" spans="2:20" s="333" customFormat="1" ht="15" customHeight="1" x14ac:dyDescent="0.25">
      <c r="B193" s="518" t="s">
        <v>21</v>
      </c>
      <c r="C193" s="518" t="s">
        <v>28</v>
      </c>
      <c r="E193" s="174"/>
      <c r="F193" s="174"/>
      <c r="G193" s="578">
        <v>-0.222</v>
      </c>
      <c r="H193" s="174"/>
      <c r="I193" s="174"/>
      <c r="J193" s="174"/>
      <c r="K193" s="174"/>
      <c r="L193" s="174"/>
      <c r="M193" s="174"/>
      <c r="N193" s="186">
        <v>0</v>
      </c>
      <c r="O193" s="174"/>
      <c r="P193" s="174"/>
      <c r="Q193" s="174"/>
      <c r="R193" s="174"/>
      <c r="S193" s="174"/>
      <c r="T193" s="174"/>
    </row>
    <row r="194" spans="2:20" s="333" customFormat="1" ht="15" customHeight="1" x14ac:dyDescent="0.25">
      <c r="B194" s="518" t="s">
        <v>21</v>
      </c>
      <c r="C194" s="518" t="s">
        <v>12</v>
      </c>
      <c r="E194" s="174"/>
      <c r="F194" s="174"/>
      <c r="G194" s="578">
        <v>-0.222</v>
      </c>
      <c r="H194" s="174"/>
      <c r="I194" s="174"/>
      <c r="J194" s="174"/>
      <c r="K194" s="174"/>
      <c r="L194" s="174"/>
      <c r="M194" s="174"/>
      <c r="N194" s="186">
        <v>0</v>
      </c>
      <c r="O194" s="174"/>
      <c r="P194" s="174"/>
      <c r="Q194" s="174"/>
      <c r="R194" s="174"/>
      <c r="S194" s="174"/>
      <c r="T194" s="174"/>
    </row>
    <row r="195" spans="2:20" s="333" customFormat="1" ht="15" customHeight="1" x14ac:dyDescent="0.25">
      <c r="B195" s="518" t="s">
        <v>21</v>
      </c>
      <c r="C195" s="518" t="s">
        <v>147</v>
      </c>
      <c r="E195" s="174"/>
      <c r="F195" s="174"/>
      <c r="G195" s="578">
        <v>-0.26300000000000001</v>
      </c>
      <c r="H195" s="174"/>
      <c r="I195" s="174"/>
      <c r="J195" s="174"/>
      <c r="K195" s="174"/>
      <c r="L195" s="174"/>
      <c r="M195" s="174"/>
      <c r="N195" s="186">
        <v>0</v>
      </c>
      <c r="O195" s="174"/>
      <c r="P195" s="174"/>
      <c r="Q195" s="174"/>
      <c r="R195" s="174"/>
      <c r="S195" s="174"/>
      <c r="T195" s="174"/>
    </row>
    <row r="196" spans="2:20" s="333" customFormat="1" ht="15" customHeight="1" x14ac:dyDescent="0.25">
      <c r="B196" s="518" t="s">
        <v>21</v>
      </c>
      <c r="C196" s="518" t="s">
        <v>82</v>
      </c>
      <c r="E196" s="174"/>
      <c r="F196" s="174"/>
      <c r="G196" s="578">
        <v>-0.41699999999999998</v>
      </c>
      <c r="H196" s="174"/>
      <c r="I196" s="174"/>
      <c r="J196" s="174"/>
      <c r="K196" s="174"/>
      <c r="L196" s="174"/>
      <c r="M196" s="174"/>
      <c r="N196" s="186">
        <v>0</v>
      </c>
      <c r="O196" s="174"/>
      <c r="P196" s="174"/>
      <c r="Q196" s="174"/>
      <c r="R196" s="174"/>
      <c r="S196" s="174"/>
      <c r="T196" s="174"/>
    </row>
    <row r="197" spans="2:20" s="333" customFormat="1" ht="15" customHeight="1" x14ac:dyDescent="0.25">
      <c r="B197" s="518" t="s">
        <v>21</v>
      </c>
      <c r="C197" s="518" t="s">
        <v>112</v>
      </c>
      <c r="E197" s="174"/>
      <c r="F197" s="174"/>
      <c r="G197" s="578">
        <v>-0.222</v>
      </c>
      <c r="H197" s="174"/>
      <c r="I197" s="174"/>
      <c r="J197" s="174"/>
      <c r="K197" s="174"/>
      <c r="L197" s="174"/>
      <c r="M197" s="174"/>
      <c r="N197" s="186">
        <v>0</v>
      </c>
      <c r="O197" s="174"/>
      <c r="P197" s="174"/>
      <c r="Q197" s="174"/>
      <c r="R197" s="174"/>
      <c r="S197" s="174"/>
      <c r="T197" s="174"/>
    </row>
    <row r="198" spans="2:20" s="333" customFormat="1" ht="15" customHeight="1" x14ac:dyDescent="0.25">
      <c r="B198" s="518" t="s">
        <v>21</v>
      </c>
      <c r="C198" s="518" t="s">
        <v>133</v>
      </c>
      <c r="E198" s="174"/>
      <c r="F198" s="174"/>
      <c r="G198" s="578">
        <v>-0.222</v>
      </c>
      <c r="H198" s="174"/>
      <c r="I198" s="174"/>
      <c r="J198" s="174"/>
      <c r="K198" s="174"/>
      <c r="L198" s="174"/>
      <c r="M198" s="174"/>
      <c r="N198" s="186">
        <v>0</v>
      </c>
      <c r="O198" s="174"/>
      <c r="P198" s="174"/>
      <c r="Q198" s="174"/>
      <c r="R198" s="174"/>
      <c r="S198" s="174"/>
      <c r="T198" s="174"/>
    </row>
    <row r="199" spans="2:20" s="333" customFormat="1" ht="15" customHeight="1" x14ac:dyDescent="0.25">
      <c r="B199" s="518" t="s">
        <v>21</v>
      </c>
      <c r="C199" s="518" t="s">
        <v>101</v>
      </c>
      <c r="E199" s="174"/>
      <c r="F199" s="174"/>
      <c r="G199" s="578">
        <v>-0.3</v>
      </c>
      <c r="H199" s="174"/>
      <c r="I199" s="174"/>
      <c r="J199" s="174"/>
      <c r="K199" s="174"/>
      <c r="L199" s="174"/>
      <c r="M199" s="174"/>
      <c r="N199" s="186">
        <v>0</v>
      </c>
      <c r="O199" s="174"/>
      <c r="P199" s="174"/>
      <c r="Q199" s="174"/>
      <c r="R199" s="174"/>
      <c r="S199" s="174"/>
      <c r="T199" s="174"/>
    </row>
    <row r="200" spans="2:20" s="333" customFormat="1" ht="15" customHeight="1" x14ac:dyDescent="0.25">
      <c r="B200" s="518" t="s">
        <v>17</v>
      </c>
      <c r="C200" s="518" t="s">
        <v>12</v>
      </c>
      <c r="E200" s="174"/>
      <c r="F200" s="174"/>
      <c r="G200" s="578">
        <v>-0.111</v>
      </c>
      <c r="H200" s="174"/>
      <c r="I200" s="174"/>
      <c r="J200" s="174"/>
      <c r="K200" s="174"/>
      <c r="L200" s="174"/>
      <c r="M200" s="174"/>
      <c r="N200" s="186">
        <v>0</v>
      </c>
      <c r="O200" s="174"/>
      <c r="P200" s="174"/>
      <c r="Q200" s="174"/>
      <c r="R200" s="174"/>
      <c r="S200" s="174"/>
      <c r="T200" s="174"/>
    </row>
    <row r="201" spans="2:20" s="333" customFormat="1" ht="15" customHeight="1" x14ac:dyDescent="0.25">
      <c r="B201" s="518" t="s">
        <v>17</v>
      </c>
      <c r="C201" s="518" t="s">
        <v>147</v>
      </c>
      <c r="E201" s="174"/>
      <c r="F201" s="174"/>
      <c r="G201" s="578">
        <v>-0.158</v>
      </c>
      <c r="H201" s="174"/>
      <c r="I201" s="174"/>
      <c r="J201" s="174"/>
      <c r="K201" s="174"/>
      <c r="L201" s="174"/>
      <c r="M201" s="174"/>
      <c r="N201" s="186">
        <v>0</v>
      </c>
      <c r="O201" s="174"/>
      <c r="P201" s="174"/>
      <c r="Q201" s="174"/>
      <c r="R201" s="174"/>
      <c r="S201" s="174"/>
      <c r="T201" s="174"/>
    </row>
    <row r="202" spans="2:20" s="333" customFormat="1" ht="15" customHeight="1" x14ac:dyDescent="0.25">
      <c r="B202" s="518" t="s">
        <v>17</v>
      </c>
      <c r="C202" s="518" t="s">
        <v>101</v>
      </c>
      <c r="E202" s="174"/>
      <c r="F202" s="174"/>
      <c r="G202" s="578">
        <v>-0.2</v>
      </c>
      <c r="H202" s="174"/>
      <c r="I202" s="174"/>
      <c r="J202" s="174"/>
      <c r="K202" s="174"/>
      <c r="L202" s="174"/>
      <c r="M202" s="174"/>
      <c r="N202" s="186">
        <v>0</v>
      </c>
      <c r="O202" s="174"/>
      <c r="P202" s="174"/>
      <c r="Q202" s="174"/>
      <c r="R202" s="174"/>
      <c r="S202" s="174"/>
      <c r="T202" s="174"/>
    </row>
    <row r="203" spans="2:20" s="333" customFormat="1" ht="15" customHeight="1" x14ac:dyDescent="0.25">
      <c r="B203" s="518" t="s">
        <v>30</v>
      </c>
      <c r="C203" s="518" t="s">
        <v>12</v>
      </c>
      <c r="E203" s="174"/>
      <c r="F203" s="174"/>
      <c r="G203" s="578">
        <v>5.6000000000000001E-2</v>
      </c>
      <c r="H203" s="174"/>
      <c r="I203" s="174"/>
      <c r="J203" s="174"/>
      <c r="K203" s="174"/>
      <c r="L203" s="174"/>
      <c r="M203" s="174"/>
      <c r="N203" s="186">
        <v>0</v>
      </c>
      <c r="O203" s="174"/>
      <c r="P203" s="174"/>
      <c r="Q203" s="174"/>
      <c r="R203" s="174"/>
      <c r="S203" s="174"/>
      <c r="T203" s="174"/>
    </row>
    <row r="204" spans="2:20" s="333" customFormat="1" ht="15" customHeight="1" x14ac:dyDescent="0.25">
      <c r="B204" s="518" t="s">
        <v>30</v>
      </c>
      <c r="C204" s="518" t="s">
        <v>147</v>
      </c>
      <c r="E204" s="174"/>
      <c r="F204" s="174"/>
      <c r="G204" s="578">
        <v>0</v>
      </c>
      <c r="H204" s="174"/>
      <c r="I204" s="174"/>
      <c r="J204" s="174"/>
      <c r="K204" s="174"/>
      <c r="L204" s="174"/>
      <c r="M204" s="174"/>
      <c r="N204" s="186">
        <v>0</v>
      </c>
      <c r="O204" s="174"/>
      <c r="P204" s="174"/>
      <c r="Q204" s="174"/>
      <c r="R204" s="174"/>
      <c r="S204" s="174"/>
      <c r="T204" s="174"/>
    </row>
    <row r="205" spans="2:20" s="333" customFormat="1" ht="15" customHeight="1" x14ac:dyDescent="0.25">
      <c r="B205" s="518" t="s">
        <v>30</v>
      </c>
      <c r="C205" s="518" t="s">
        <v>101</v>
      </c>
      <c r="E205" s="174"/>
      <c r="F205" s="174"/>
      <c r="G205" s="578">
        <v>-0.05</v>
      </c>
      <c r="H205" s="174"/>
      <c r="I205" s="174"/>
      <c r="J205" s="174"/>
      <c r="K205" s="174"/>
      <c r="L205" s="174"/>
      <c r="M205" s="174"/>
      <c r="N205" s="186">
        <v>0</v>
      </c>
      <c r="O205" s="174"/>
      <c r="P205" s="174"/>
      <c r="Q205" s="174"/>
      <c r="R205" s="174"/>
      <c r="S205" s="174"/>
      <c r="T205" s="174"/>
    </row>
    <row r="206" spans="2:20" s="333" customFormat="1" ht="15" customHeight="1" x14ac:dyDescent="0.25">
      <c r="B206" s="518" t="s">
        <v>23</v>
      </c>
      <c r="C206" s="518" t="s">
        <v>94</v>
      </c>
      <c r="E206" s="174"/>
      <c r="F206" s="174"/>
      <c r="G206" s="578">
        <v>-8.3000000000000004E-2</v>
      </c>
      <c r="H206" s="174"/>
      <c r="I206" s="174"/>
      <c r="J206" s="174"/>
      <c r="K206" s="174"/>
      <c r="L206" s="174"/>
      <c r="M206" s="174"/>
      <c r="N206" s="186">
        <v>0</v>
      </c>
      <c r="O206" s="174"/>
      <c r="P206" s="174"/>
      <c r="Q206" s="174"/>
      <c r="R206" s="174"/>
      <c r="S206" s="174"/>
      <c r="T206" s="174"/>
    </row>
    <row r="207" spans="2:20" s="333" customFormat="1" ht="15" customHeight="1" x14ac:dyDescent="0.25">
      <c r="B207" s="518" t="s">
        <v>23</v>
      </c>
      <c r="C207" s="518" t="s">
        <v>32</v>
      </c>
      <c r="E207" s="174"/>
      <c r="F207" s="174"/>
      <c r="G207" s="578">
        <v>0.158</v>
      </c>
      <c r="H207" s="174"/>
      <c r="I207" s="174"/>
      <c r="J207" s="174"/>
      <c r="K207" s="174"/>
      <c r="L207" s="174"/>
      <c r="M207" s="174"/>
      <c r="N207" s="186">
        <v>0</v>
      </c>
      <c r="O207" s="174"/>
      <c r="P207" s="174"/>
      <c r="Q207" s="174"/>
      <c r="R207" s="174"/>
      <c r="S207" s="174"/>
      <c r="T207" s="174"/>
    </row>
    <row r="208" spans="2:20" s="333" customFormat="1" ht="15" customHeight="1" x14ac:dyDescent="0.25">
      <c r="B208" s="518" t="s">
        <v>23</v>
      </c>
      <c r="C208" s="518" t="s">
        <v>28</v>
      </c>
      <c r="E208" s="174"/>
      <c r="F208" s="174"/>
      <c r="G208" s="578">
        <v>0.222</v>
      </c>
      <c r="H208" s="174"/>
      <c r="I208" s="174"/>
      <c r="J208" s="174"/>
      <c r="K208" s="174"/>
      <c r="L208" s="174"/>
      <c r="M208" s="174"/>
      <c r="N208" s="186">
        <v>0</v>
      </c>
      <c r="O208" s="174"/>
      <c r="P208" s="174"/>
      <c r="Q208" s="174"/>
      <c r="R208" s="174"/>
      <c r="S208" s="174"/>
      <c r="T208" s="174"/>
    </row>
    <row r="209" spans="2:20" s="333" customFormat="1" ht="15" customHeight="1" x14ac:dyDescent="0.25">
      <c r="B209" s="518" t="s">
        <v>23</v>
      </c>
      <c r="C209" s="518" t="s">
        <v>12</v>
      </c>
      <c r="E209" s="174"/>
      <c r="F209" s="174"/>
      <c r="G209" s="578">
        <v>0.222</v>
      </c>
      <c r="H209" s="174"/>
      <c r="I209" s="174"/>
      <c r="J209" s="174"/>
      <c r="K209" s="174"/>
      <c r="L209" s="174"/>
      <c r="M209" s="174"/>
      <c r="N209" s="186">
        <v>0</v>
      </c>
      <c r="O209" s="174"/>
      <c r="P209" s="174"/>
      <c r="Q209" s="174"/>
      <c r="R209" s="174"/>
      <c r="S209" s="174"/>
      <c r="T209" s="174"/>
    </row>
    <row r="210" spans="2:20" s="333" customFormat="1" ht="15" customHeight="1" x14ac:dyDescent="0.25">
      <c r="B210" s="518" t="s">
        <v>23</v>
      </c>
      <c r="C210" s="518" t="s">
        <v>147</v>
      </c>
      <c r="E210" s="174"/>
      <c r="F210" s="174"/>
      <c r="G210" s="578">
        <v>0.158</v>
      </c>
      <c r="H210" s="174"/>
      <c r="I210" s="174"/>
      <c r="J210" s="174"/>
      <c r="K210" s="174"/>
      <c r="L210" s="174"/>
      <c r="M210" s="174"/>
      <c r="N210" s="186">
        <v>0</v>
      </c>
      <c r="O210" s="174"/>
      <c r="P210" s="174"/>
      <c r="Q210" s="174"/>
      <c r="R210" s="174"/>
      <c r="S210" s="174"/>
      <c r="T210" s="174"/>
    </row>
    <row r="211" spans="2:20" s="333" customFormat="1" ht="15" customHeight="1" x14ac:dyDescent="0.25">
      <c r="B211" s="518" t="s">
        <v>23</v>
      </c>
      <c r="C211" s="518" t="s">
        <v>48</v>
      </c>
      <c r="E211" s="174"/>
      <c r="F211" s="174"/>
      <c r="G211" s="578">
        <v>0.57099999999999995</v>
      </c>
      <c r="H211" s="174"/>
      <c r="I211" s="174"/>
      <c r="J211" s="174"/>
      <c r="K211" s="174"/>
      <c r="L211" s="174"/>
      <c r="M211" s="174"/>
      <c r="N211" s="186">
        <v>0</v>
      </c>
      <c r="O211" s="174"/>
      <c r="P211" s="174"/>
      <c r="Q211" s="174"/>
      <c r="R211" s="174"/>
      <c r="S211" s="174"/>
      <c r="T211" s="174"/>
    </row>
    <row r="212" spans="2:20" s="333" customFormat="1" ht="15" customHeight="1" x14ac:dyDescent="0.25">
      <c r="B212" s="518" t="s">
        <v>23</v>
      </c>
      <c r="C212" s="518" t="s">
        <v>72</v>
      </c>
      <c r="E212" s="174"/>
      <c r="F212" s="174"/>
      <c r="G212" s="578">
        <v>0.222</v>
      </c>
      <c r="H212" s="174"/>
      <c r="I212" s="174"/>
      <c r="J212" s="174"/>
      <c r="K212" s="174"/>
      <c r="L212" s="174"/>
      <c r="M212" s="174"/>
      <c r="N212" s="186">
        <v>0</v>
      </c>
      <c r="O212" s="174"/>
      <c r="P212" s="174"/>
      <c r="Q212" s="174"/>
      <c r="R212" s="174"/>
      <c r="S212" s="174"/>
      <c r="T212" s="174"/>
    </row>
    <row r="213" spans="2:20" s="333" customFormat="1" ht="15" customHeight="1" x14ac:dyDescent="0.25">
      <c r="B213" s="518" t="s">
        <v>23</v>
      </c>
      <c r="C213" s="518" t="s">
        <v>40</v>
      </c>
      <c r="E213" s="174"/>
      <c r="F213" s="174"/>
      <c r="G213" s="578">
        <v>0.57099999999999995</v>
      </c>
      <c r="H213" s="174"/>
      <c r="I213" s="174"/>
      <c r="J213" s="174"/>
      <c r="K213" s="174"/>
      <c r="L213" s="174"/>
      <c r="M213" s="174"/>
      <c r="N213" s="186">
        <v>0</v>
      </c>
      <c r="O213" s="174"/>
      <c r="P213" s="174"/>
      <c r="Q213" s="174"/>
      <c r="R213" s="174"/>
      <c r="S213" s="174"/>
      <c r="T213" s="174"/>
    </row>
    <row r="214" spans="2:20" s="333" customFormat="1" ht="15" customHeight="1" x14ac:dyDescent="0.25">
      <c r="B214" s="518" t="s">
        <v>23</v>
      </c>
      <c r="C214" s="518" t="s">
        <v>82</v>
      </c>
      <c r="E214" s="174"/>
      <c r="F214" s="174"/>
      <c r="G214" s="578">
        <v>-8.3000000000000004E-2</v>
      </c>
      <c r="H214" s="174"/>
      <c r="I214" s="174"/>
      <c r="J214" s="174"/>
      <c r="K214" s="174"/>
      <c r="L214" s="174"/>
      <c r="M214" s="174"/>
      <c r="N214" s="186">
        <v>0</v>
      </c>
      <c r="O214" s="174"/>
      <c r="P214" s="174"/>
      <c r="Q214" s="174"/>
      <c r="R214" s="174"/>
      <c r="S214" s="174"/>
      <c r="T214" s="174"/>
    </row>
    <row r="215" spans="2:20" s="333" customFormat="1" ht="15" customHeight="1" x14ac:dyDescent="0.25">
      <c r="B215" s="518" t="s">
        <v>23</v>
      </c>
      <c r="C215" s="518" t="s">
        <v>70</v>
      </c>
      <c r="E215" s="174"/>
      <c r="F215" s="174"/>
      <c r="G215" s="578">
        <v>0.222</v>
      </c>
      <c r="H215" s="174"/>
      <c r="I215" s="174"/>
      <c r="J215" s="174"/>
      <c r="K215" s="174"/>
      <c r="L215" s="174"/>
      <c r="M215" s="174"/>
      <c r="N215" s="186">
        <v>0</v>
      </c>
      <c r="O215" s="174"/>
      <c r="P215" s="174"/>
      <c r="Q215" s="174"/>
      <c r="R215" s="174"/>
      <c r="S215" s="174"/>
      <c r="T215" s="174"/>
    </row>
    <row r="216" spans="2:20" s="333" customFormat="1" ht="15" customHeight="1" x14ac:dyDescent="0.25">
      <c r="B216" s="518" t="s">
        <v>23</v>
      </c>
      <c r="C216" s="518" t="s">
        <v>151</v>
      </c>
      <c r="E216" s="174"/>
      <c r="F216" s="174"/>
      <c r="G216" s="578">
        <v>0.375</v>
      </c>
      <c r="H216" s="174"/>
      <c r="I216" s="174"/>
      <c r="J216" s="174"/>
      <c r="K216" s="174"/>
      <c r="L216" s="174"/>
      <c r="M216" s="174"/>
      <c r="N216" s="186">
        <v>0</v>
      </c>
      <c r="O216" s="174"/>
      <c r="P216" s="174"/>
      <c r="Q216" s="174"/>
      <c r="R216" s="174"/>
      <c r="S216" s="174"/>
      <c r="T216" s="174"/>
    </row>
    <row r="217" spans="2:20" s="333" customFormat="1" ht="15" customHeight="1" x14ac:dyDescent="0.25">
      <c r="B217" s="518" t="s">
        <v>23</v>
      </c>
      <c r="C217" s="518" t="s">
        <v>112</v>
      </c>
      <c r="E217" s="174"/>
      <c r="F217" s="174"/>
      <c r="G217" s="578">
        <v>0.222</v>
      </c>
      <c r="H217" s="174"/>
      <c r="I217" s="174"/>
      <c r="J217" s="174"/>
      <c r="K217" s="174"/>
      <c r="L217" s="174"/>
      <c r="M217" s="174"/>
      <c r="N217" s="186">
        <v>0</v>
      </c>
      <c r="O217" s="174"/>
      <c r="P217" s="174"/>
      <c r="Q217" s="174"/>
      <c r="R217" s="174"/>
      <c r="S217" s="174"/>
      <c r="T217" s="174"/>
    </row>
    <row r="218" spans="2:20" s="333" customFormat="1" ht="15" customHeight="1" x14ac:dyDescent="0.25">
      <c r="B218" s="518" t="s">
        <v>23</v>
      </c>
      <c r="C218" s="518" t="s">
        <v>106</v>
      </c>
      <c r="E218" s="174"/>
      <c r="F218" s="174"/>
      <c r="G218" s="578">
        <v>0</v>
      </c>
      <c r="H218" s="174"/>
      <c r="I218" s="174"/>
      <c r="J218" s="174"/>
      <c r="K218" s="174"/>
      <c r="L218" s="174"/>
      <c r="M218" s="174"/>
      <c r="N218" s="186">
        <v>0</v>
      </c>
      <c r="O218" s="174"/>
      <c r="P218" s="174"/>
      <c r="Q218" s="174"/>
      <c r="R218" s="174"/>
      <c r="S218" s="174"/>
      <c r="T218" s="174"/>
    </row>
    <row r="219" spans="2:20" s="333" customFormat="1" ht="15" customHeight="1" x14ac:dyDescent="0.25">
      <c r="B219" s="518" t="s">
        <v>23</v>
      </c>
      <c r="C219" s="518" t="s">
        <v>135</v>
      </c>
      <c r="E219" s="174"/>
      <c r="F219" s="174"/>
      <c r="G219" s="578">
        <v>0.375</v>
      </c>
      <c r="H219" s="174"/>
      <c r="I219" s="174"/>
      <c r="J219" s="174"/>
      <c r="K219" s="174"/>
      <c r="L219" s="174"/>
      <c r="M219" s="174"/>
      <c r="N219" s="186">
        <v>0</v>
      </c>
      <c r="O219" s="174"/>
      <c r="P219" s="174"/>
      <c r="Q219" s="174"/>
      <c r="R219" s="174"/>
      <c r="S219" s="174"/>
      <c r="T219" s="174"/>
    </row>
    <row r="220" spans="2:20" s="333" customFormat="1" ht="15" customHeight="1" x14ac:dyDescent="0.25">
      <c r="B220" s="518" t="s">
        <v>23</v>
      </c>
      <c r="C220" s="518" t="s">
        <v>149</v>
      </c>
      <c r="E220" s="174"/>
      <c r="F220" s="174"/>
      <c r="G220" s="578">
        <v>0.222</v>
      </c>
      <c r="H220" s="174"/>
      <c r="I220" s="174"/>
      <c r="J220" s="174"/>
      <c r="K220" s="174"/>
      <c r="L220" s="174"/>
      <c r="M220" s="174"/>
      <c r="N220" s="186">
        <v>0</v>
      </c>
      <c r="O220" s="174"/>
      <c r="P220" s="174"/>
      <c r="Q220" s="174"/>
      <c r="R220" s="174"/>
      <c r="S220" s="174"/>
      <c r="T220" s="174"/>
    </row>
    <row r="221" spans="2:20" s="333" customFormat="1" ht="15" customHeight="1" x14ac:dyDescent="0.25">
      <c r="B221" s="518" t="s">
        <v>23</v>
      </c>
      <c r="C221" s="518" t="s">
        <v>133</v>
      </c>
      <c r="E221" s="174"/>
      <c r="F221" s="174"/>
      <c r="G221" s="578">
        <v>0.222</v>
      </c>
      <c r="H221" s="174"/>
      <c r="I221" s="174"/>
      <c r="J221" s="174"/>
      <c r="K221" s="174"/>
      <c r="L221" s="174"/>
      <c r="M221" s="174"/>
      <c r="N221" s="186">
        <v>0</v>
      </c>
      <c r="O221" s="174"/>
      <c r="P221" s="174"/>
      <c r="Q221" s="174"/>
      <c r="R221" s="174"/>
      <c r="S221" s="174"/>
      <c r="T221" s="174"/>
    </row>
    <row r="222" spans="2:20" s="333" customFormat="1" ht="15" customHeight="1" x14ac:dyDescent="0.25">
      <c r="B222" s="518" t="s">
        <v>23</v>
      </c>
      <c r="C222" s="518" t="s">
        <v>128</v>
      </c>
      <c r="E222" s="174"/>
      <c r="F222" s="174"/>
      <c r="G222" s="578">
        <v>0.158</v>
      </c>
      <c r="H222" s="174"/>
      <c r="I222" s="174"/>
      <c r="J222" s="174"/>
      <c r="K222" s="174"/>
      <c r="L222" s="174"/>
      <c r="M222" s="174"/>
      <c r="N222" s="186">
        <v>0</v>
      </c>
      <c r="O222" s="174"/>
      <c r="P222" s="174"/>
      <c r="Q222" s="174"/>
      <c r="R222" s="174"/>
      <c r="S222" s="174"/>
      <c r="T222" s="174"/>
    </row>
    <row r="223" spans="2:20" s="333" customFormat="1" ht="15" customHeight="1" x14ac:dyDescent="0.25">
      <c r="B223" s="518" t="s">
        <v>23</v>
      </c>
      <c r="C223" s="518" t="s">
        <v>101</v>
      </c>
      <c r="E223" s="174"/>
      <c r="F223" s="174"/>
      <c r="G223" s="578">
        <v>0.1</v>
      </c>
      <c r="H223" s="174"/>
      <c r="I223" s="174"/>
      <c r="J223" s="174"/>
      <c r="K223" s="174"/>
      <c r="L223" s="174"/>
      <c r="M223" s="174"/>
      <c r="N223" s="186">
        <v>0</v>
      </c>
      <c r="O223" s="174"/>
      <c r="P223" s="174"/>
      <c r="Q223" s="174"/>
      <c r="R223" s="174"/>
      <c r="S223" s="174"/>
      <c r="T223" s="174"/>
    </row>
    <row r="224" spans="2:20" s="333" customFormat="1" ht="15" customHeight="1" x14ac:dyDescent="0.25">
      <c r="B224" s="518" t="s">
        <v>23</v>
      </c>
      <c r="C224" s="518" t="s">
        <v>193</v>
      </c>
      <c r="E224" s="174"/>
      <c r="F224" s="174"/>
      <c r="G224" s="578">
        <v>0.21</v>
      </c>
      <c r="H224" s="174"/>
      <c r="I224" s="174"/>
      <c r="J224" s="174"/>
      <c r="K224" s="174"/>
      <c r="L224" s="174"/>
      <c r="M224" s="174"/>
      <c r="N224" s="186">
        <v>0</v>
      </c>
      <c r="O224" s="174"/>
      <c r="P224" s="174"/>
      <c r="Q224" s="174"/>
      <c r="R224" s="174"/>
      <c r="S224" s="174"/>
      <c r="T224" s="174"/>
    </row>
    <row r="225" spans="2:20" s="333" customFormat="1" ht="15" customHeight="1" x14ac:dyDescent="0.25">
      <c r="B225" s="518" t="s">
        <v>94</v>
      </c>
      <c r="C225" s="518" t="s">
        <v>55</v>
      </c>
      <c r="E225" s="174"/>
      <c r="F225" s="174"/>
      <c r="G225" s="578">
        <v>0.71399999999999997</v>
      </c>
      <c r="H225" s="174"/>
      <c r="I225" s="174"/>
      <c r="J225" s="174"/>
      <c r="K225" s="174"/>
      <c r="L225" s="174"/>
      <c r="M225" s="174"/>
      <c r="N225" s="186">
        <v>0</v>
      </c>
      <c r="O225" s="174"/>
      <c r="P225" s="174"/>
      <c r="Q225" s="174"/>
      <c r="R225" s="174"/>
      <c r="S225" s="174"/>
      <c r="T225" s="174"/>
    </row>
    <row r="226" spans="2:20" s="333" customFormat="1" ht="15" customHeight="1" x14ac:dyDescent="0.25">
      <c r="B226" s="518" t="s">
        <v>94</v>
      </c>
      <c r="C226" s="518" t="s">
        <v>32</v>
      </c>
      <c r="E226" s="174"/>
      <c r="F226" s="174"/>
      <c r="G226" s="578">
        <v>0.26300000000000001</v>
      </c>
      <c r="H226" s="174"/>
      <c r="I226" s="174"/>
      <c r="J226" s="174"/>
      <c r="K226" s="174"/>
      <c r="L226" s="174"/>
      <c r="M226" s="174"/>
      <c r="N226" s="186">
        <v>0</v>
      </c>
      <c r="O226" s="174"/>
      <c r="P226" s="174"/>
      <c r="Q226" s="174"/>
      <c r="R226" s="174"/>
      <c r="S226" s="174"/>
      <c r="T226" s="174"/>
    </row>
    <row r="227" spans="2:20" s="333" customFormat="1" ht="15" customHeight="1" x14ac:dyDescent="0.25">
      <c r="B227" s="518" t="s">
        <v>94</v>
      </c>
      <c r="C227" s="518" t="s">
        <v>63</v>
      </c>
      <c r="E227" s="174"/>
      <c r="F227" s="174"/>
      <c r="G227" s="578">
        <v>0.33300000000000002</v>
      </c>
      <c r="H227" s="174"/>
      <c r="I227" s="174"/>
      <c r="J227" s="174"/>
      <c r="K227" s="174"/>
      <c r="L227" s="174"/>
      <c r="M227" s="174"/>
      <c r="N227" s="186">
        <v>0</v>
      </c>
      <c r="O227" s="174"/>
      <c r="P227" s="174"/>
      <c r="Q227" s="174"/>
      <c r="R227" s="174"/>
      <c r="S227" s="174"/>
      <c r="T227" s="174"/>
    </row>
    <row r="228" spans="2:20" s="333" customFormat="1" ht="15" customHeight="1" x14ac:dyDescent="0.25">
      <c r="B228" s="518" t="s">
        <v>94</v>
      </c>
      <c r="C228" s="518" t="s">
        <v>68</v>
      </c>
      <c r="E228" s="174"/>
      <c r="F228" s="174"/>
      <c r="G228" s="578">
        <v>0.33300000000000002</v>
      </c>
      <c r="H228" s="174"/>
      <c r="I228" s="174"/>
      <c r="J228" s="174"/>
      <c r="K228" s="174"/>
      <c r="L228" s="174"/>
      <c r="M228" s="174"/>
      <c r="N228" s="186">
        <v>0</v>
      </c>
      <c r="O228" s="174"/>
      <c r="P228" s="174"/>
      <c r="Q228" s="174"/>
      <c r="R228" s="174"/>
      <c r="S228" s="174"/>
      <c r="T228" s="174"/>
    </row>
    <row r="229" spans="2:20" s="333" customFormat="1" ht="15" customHeight="1" x14ac:dyDescent="0.25">
      <c r="B229" s="518" t="s">
        <v>94</v>
      </c>
      <c r="C229" s="518" t="s">
        <v>617</v>
      </c>
      <c r="E229" s="174"/>
      <c r="F229" s="174"/>
      <c r="G229" s="578">
        <v>0.33300000000000002</v>
      </c>
      <c r="H229" s="174"/>
      <c r="I229" s="174"/>
      <c r="J229" s="174"/>
      <c r="K229" s="174"/>
      <c r="L229" s="174"/>
      <c r="M229" s="174"/>
      <c r="N229" s="186">
        <v>0</v>
      </c>
      <c r="O229" s="174"/>
      <c r="P229" s="174"/>
      <c r="Q229" s="174"/>
      <c r="R229" s="174"/>
      <c r="S229" s="174"/>
      <c r="T229" s="174"/>
    </row>
    <row r="230" spans="2:20" s="333" customFormat="1" ht="15" customHeight="1" x14ac:dyDescent="0.25">
      <c r="B230" s="518" t="s">
        <v>94</v>
      </c>
      <c r="C230" s="518" t="s">
        <v>53</v>
      </c>
      <c r="E230" s="174"/>
      <c r="F230" s="174"/>
      <c r="G230" s="578">
        <v>0.33300000000000002</v>
      </c>
      <c r="H230" s="174"/>
      <c r="I230" s="174"/>
      <c r="J230" s="174"/>
      <c r="K230" s="174"/>
      <c r="L230" s="174"/>
      <c r="M230" s="174"/>
      <c r="N230" s="186">
        <v>0</v>
      </c>
      <c r="O230" s="174"/>
      <c r="P230" s="174"/>
      <c r="Q230" s="174"/>
      <c r="R230" s="174"/>
      <c r="S230" s="174"/>
      <c r="T230" s="174"/>
    </row>
    <row r="231" spans="2:20" s="333" customFormat="1" ht="15" customHeight="1" x14ac:dyDescent="0.25">
      <c r="B231" s="518" t="s">
        <v>94</v>
      </c>
      <c r="C231" s="518" t="s">
        <v>28</v>
      </c>
      <c r="E231" s="174"/>
      <c r="F231" s="174"/>
      <c r="G231" s="578">
        <v>0.33300000000000002</v>
      </c>
      <c r="H231" s="174"/>
      <c r="I231" s="174"/>
      <c r="J231" s="174"/>
      <c r="K231" s="174"/>
      <c r="L231" s="174"/>
      <c r="M231" s="174"/>
      <c r="N231" s="186">
        <v>0</v>
      </c>
      <c r="O231" s="174"/>
      <c r="P231" s="174"/>
      <c r="Q231" s="174"/>
      <c r="R231" s="174"/>
      <c r="S231" s="174"/>
      <c r="T231" s="174"/>
    </row>
    <row r="232" spans="2:20" s="333" customFormat="1" ht="15" customHeight="1" x14ac:dyDescent="0.25">
      <c r="B232" s="518" t="s">
        <v>94</v>
      </c>
      <c r="C232" s="518" t="s">
        <v>88</v>
      </c>
      <c r="E232" s="174"/>
      <c r="F232" s="174"/>
      <c r="G232" s="578">
        <v>0.33300000000000002</v>
      </c>
      <c r="H232" s="174"/>
      <c r="I232" s="174"/>
      <c r="J232" s="174"/>
      <c r="K232" s="174"/>
      <c r="L232" s="174"/>
      <c r="M232" s="174"/>
      <c r="N232" s="186">
        <v>0</v>
      </c>
      <c r="O232" s="174"/>
      <c r="P232" s="174"/>
      <c r="Q232" s="174"/>
      <c r="R232" s="174"/>
      <c r="S232" s="174"/>
      <c r="T232" s="174"/>
    </row>
    <row r="233" spans="2:20" s="333" customFormat="1" ht="15" customHeight="1" x14ac:dyDescent="0.25">
      <c r="B233" s="518" t="s">
        <v>94</v>
      </c>
      <c r="C233" s="518" t="s">
        <v>14</v>
      </c>
      <c r="E233" s="174"/>
      <c r="F233" s="174"/>
      <c r="G233" s="578">
        <v>0.71399999999999997</v>
      </c>
      <c r="H233" s="174"/>
      <c r="I233" s="174"/>
      <c r="J233" s="174"/>
      <c r="K233" s="174"/>
      <c r="L233" s="174"/>
      <c r="M233" s="174"/>
      <c r="N233" s="186">
        <v>0</v>
      </c>
      <c r="O233" s="174"/>
      <c r="P233" s="174"/>
      <c r="Q233" s="174"/>
      <c r="R233" s="174"/>
      <c r="S233" s="174"/>
      <c r="T233" s="174"/>
    </row>
    <row r="234" spans="2:20" s="333" customFormat="1" ht="15" customHeight="1" x14ac:dyDescent="0.25">
      <c r="B234" s="518" t="s">
        <v>94</v>
      </c>
      <c r="C234" s="518" t="s">
        <v>95</v>
      </c>
      <c r="E234" s="174"/>
      <c r="F234" s="174"/>
      <c r="G234" s="578">
        <v>0.5</v>
      </c>
      <c r="H234" s="174"/>
      <c r="I234" s="174"/>
      <c r="J234" s="174"/>
      <c r="K234" s="174"/>
      <c r="L234" s="174"/>
      <c r="M234" s="174"/>
      <c r="N234" s="186">
        <v>0</v>
      </c>
      <c r="O234" s="174"/>
      <c r="P234" s="174"/>
      <c r="Q234" s="174"/>
      <c r="R234" s="174"/>
      <c r="S234" s="174"/>
      <c r="T234" s="174"/>
    </row>
    <row r="235" spans="2:20" s="333" customFormat="1" ht="15" customHeight="1" x14ac:dyDescent="0.25">
      <c r="B235" s="518" t="s">
        <v>94</v>
      </c>
      <c r="C235" s="518" t="s">
        <v>61</v>
      </c>
      <c r="E235" s="174"/>
      <c r="F235" s="174"/>
      <c r="G235" s="578">
        <v>0.5</v>
      </c>
      <c r="H235" s="174"/>
      <c r="I235" s="174"/>
      <c r="J235" s="174"/>
      <c r="K235" s="174"/>
      <c r="L235" s="174"/>
      <c r="M235" s="174"/>
      <c r="N235" s="186">
        <v>0</v>
      </c>
      <c r="O235" s="174"/>
      <c r="P235" s="174"/>
      <c r="Q235" s="174"/>
      <c r="R235" s="174"/>
      <c r="S235" s="174"/>
      <c r="T235" s="174"/>
    </row>
    <row r="236" spans="2:20" s="333" customFormat="1" ht="15" customHeight="1" x14ac:dyDescent="0.25">
      <c r="B236" s="518" t="s">
        <v>94</v>
      </c>
      <c r="C236" s="518" t="s">
        <v>42</v>
      </c>
      <c r="E236" s="174"/>
      <c r="F236" s="174"/>
      <c r="G236" s="578">
        <v>0.71399999999999997</v>
      </c>
      <c r="H236" s="174"/>
      <c r="I236" s="174"/>
      <c r="J236" s="174"/>
      <c r="K236" s="174"/>
      <c r="L236" s="174"/>
      <c r="M236" s="174"/>
      <c r="N236" s="186">
        <v>0</v>
      </c>
      <c r="O236" s="174"/>
      <c r="P236" s="174"/>
      <c r="Q236" s="174"/>
      <c r="R236" s="174"/>
      <c r="S236" s="174"/>
      <c r="T236" s="174"/>
    </row>
    <row r="237" spans="2:20" s="333" customFormat="1" ht="15" customHeight="1" x14ac:dyDescent="0.25">
      <c r="B237" s="518" t="s">
        <v>94</v>
      </c>
      <c r="C237" s="518" t="s">
        <v>12</v>
      </c>
      <c r="E237" s="174"/>
      <c r="F237" s="174"/>
      <c r="G237" s="578">
        <v>0.33300000000000002</v>
      </c>
      <c r="H237" s="174"/>
      <c r="I237" s="174"/>
      <c r="J237" s="174"/>
      <c r="K237" s="174"/>
      <c r="L237" s="174"/>
      <c r="M237" s="174"/>
      <c r="N237" s="186">
        <v>0</v>
      </c>
      <c r="O237" s="174"/>
      <c r="P237" s="174"/>
      <c r="Q237" s="174"/>
      <c r="R237" s="174"/>
      <c r="S237" s="174"/>
      <c r="T237" s="174"/>
    </row>
    <row r="238" spans="2:20" s="333" customFormat="1" ht="15" customHeight="1" x14ac:dyDescent="0.25">
      <c r="B238" s="518" t="s">
        <v>94</v>
      </c>
      <c r="C238" s="518" t="s">
        <v>147</v>
      </c>
      <c r="E238" s="174"/>
      <c r="F238" s="174"/>
      <c r="G238" s="578">
        <v>0.26300000000000001</v>
      </c>
      <c r="H238" s="174"/>
      <c r="I238" s="174"/>
      <c r="J238" s="174"/>
      <c r="K238" s="174"/>
      <c r="L238" s="174"/>
      <c r="M238" s="174"/>
      <c r="N238" s="186">
        <v>0</v>
      </c>
      <c r="O238" s="174"/>
      <c r="P238" s="174"/>
      <c r="Q238" s="174"/>
      <c r="R238" s="174"/>
      <c r="S238" s="174"/>
      <c r="T238" s="174"/>
    </row>
    <row r="239" spans="2:20" s="333" customFormat="1" ht="15" customHeight="1" x14ac:dyDescent="0.25">
      <c r="B239" s="518" t="s">
        <v>94</v>
      </c>
      <c r="C239" s="518" t="s">
        <v>49</v>
      </c>
      <c r="E239" s="174"/>
      <c r="F239" s="174"/>
      <c r="G239" s="578">
        <v>0.5</v>
      </c>
      <c r="H239" s="174"/>
      <c r="I239" s="174"/>
      <c r="J239" s="174"/>
      <c r="K239" s="174"/>
      <c r="L239" s="174"/>
      <c r="M239" s="174"/>
      <c r="N239" s="186">
        <v>0</v>
      </c>
      <c r="O239" s="174"/>
      <c r="P239" s="174"/>
      <c r="Q239" s="174"/>
      <c r="R239" s="174"/>
      <c r="S239" s="174"/>
      <c r="T239" s="174"/>
    </row>
    <row r="240" spans="2:20" s="333" customFormat="1" ht="15" customHeight="1" x14ac:dyDescent="0.25">
      <c r="B240" s="518" t="s">
        <v>94</v>
      </c>
      <c r="C240" s="518" t="s">
        <v>260</v>
      </c>
      <c r="E240" s="174"/>
      <c r="F240" s="174"/>
      <c r="G240" s="578">
        <v>0.26300000000000001</v>
      </c>
      <c r="H240" s="174"/>
      <c r="I240" s="174"/>
      <c r="J240" s="174"/>
      <c r="K240" s="174"/>
      <c r="L240" s="174"/>
      <c r="M240" s="174"/>
      <c r="N240" s="186">
        <v>0</v>
      </c>
      <c r="O240" s="174"/>
      <c r="P240" s="174"/>
      <c r="Q240" s="174"/>
      <c r="R240" s="174"/>
      <c r="S240" s="174"/>
      <c r="T240" s="174"/>
    </row>
    <row r="241" spans="2:20" s="333" customFormat="1" ht="15" customHeight="1" x14ac:dyDescent="0.25">
      <c r="B241" s="518" t="s">
        <v>94</v>
      </c>
      <c r="C241" s="518" t="s">
        <v>38</v>
      </c>
      <c r="E241" s="174"/>
      <c r="F241" s="174"/>
      <c r="G241" s="578">
        <v>0.5</v>
      </c>
      <c r="H241" s="174"/>
      <c r="I241" s="174"/>
      <c r="J241" s="174"/>
      <c r="K241" s="174"/>
      <c r="L241" s="174"/>
      <c r="M241" s="174"/>
      <c r="N241" s="186">
        <v>0</v>
      </c>
      <c r="O241" s="174"/>
      <c r="P241" s="174"/>
      <c r="Q241" s="174"/>
      <c r="R241" s="174"/>
      <c r="S241" s="174"/>
      <c r="T241" s="174"/>
    </row>
    <row r="242" spans="2:20" s="333" customFormat="1" ht="15" customHeight="1" x14ac:dyDescent="0.25">
      <c r="B242" s="518" t="s">
        <v>94</v>
      </c>
      <c r="C242" s="518" t="s">
        <v>67</v>
      </c>
      <c r="E242" s="174"/>
      <c r="F242" s="174"/>
      <c r="G242" s="578">
        <v>0.5</v>
      </c>
      <c r="H242" s="174"/>
      <c r="I242" s="174"/>
      <c r="J242" s="174"/>
      <c r="K242" s="174"/>
      <c r="L242" s="174"/>
      <c r="M242" s="174"/>
      <c r="N242" s="186">
        <v>0</v>
      </c>
      <c r="O242" s="174"/>
      <c r="P242" s="174"/>
      <c r="Q242" s="174"/>
      <c r="R242" s="174"/>
      <c r="S242" s="174"/>
      <c r="T242" s="174"/>
    </row>
    <row r="243" spans="2:20" s="333" customFormat="1" ht="15" customHeight="1" x14ac:dyDescent="0.25">
      <c r="B243" s="518" t="s">
        <v>94</v>
      </c>
      <c r="C243" s="518" t="s">
        <v>48</v>
      </c>
      <c r="E243" s="174"/>
      <c r="F243" s="174"/>
      <c r="G243" s="578">
        <v>0.71399999999999997</v>
      </c>
      <c r="H243" s="174"/>
      <c r="I243" s="174"/>
      <c r="J243" s="174"/>
      <c r="K243" s="174"/>
      <c r="L243" s="174"/>
      <c r="M243" s="174"/>
      <c r="N243" s="186">
        <v>0</v>
      </c>
      <c r="O243" s="174"/>
      <c r="P243" s="174"/>
      <c r="Q243" s="174"/>
      <c r="R243" s="174"/>
      <c r="S243" s="174"/>
      <c r="T243" s="174"/>
    </row>
    <row r="244" spans="2:20" s="333" customFormat="1" ht="15" customHeight="1" x14ac:dyDescent="0.25">
      <c r="B244" s="518" t="s">
        <v>94</v>
      </c>
      <c r="C244" s="518" t="s">
        <v>72</v>
      </c>
      <c r="E244" s="174"/>
      <c r="F244" s="174"/>
      <c r="G244" s="578">
        <v>0.33300000000000002</v>
      </c>
      <c r="H244" s="174"/>
      <c r="I244" s="174"/>
      <c r="J244" s="174"/>
      <c r="K244" s="174"/>
      <c r="L244" s="174"/>
      <c r="M244" s="174"/>
      <c r="N244" s="186">
        <v>0</v>
      </c>
      <c r="O244" s="174"/>
      <c r="P244" s="174"/>
      <c r="Q244" s="174"/>
      <c r="R244" s="174"/>
      <c r="S244" s="174"/>
      <c r="T244" s="174"/>
    </row>
    <row r="245" spans="2:20" s="333" customFormat="1" ht="15" customHeight="1" x14ac:dyDescent="0.25">
      <c r="B245" s="518" t="s">
        <v>94</v>
      </c>
      <c r="C245" s="518" t="s">
        <v>40</v>
      </c>
      <c r="E245" s="174"/>
      <c r="F245" s="174"/>
      <c r="G245" s="578">
        <v>0.71399999999999997</v>
      </c>
      <c r="H245" s="174"/>
      <c r="I245" s="174"/>
      <c r="J245" s="174"/>
      <c r="K245" s="174"/>
      <c r="L245" s="174"/>
      <c r="M245" s="174"/>
      <c r="N245" s="186">
        <v>0</v>
      </c>
      <c r="O245" s="174"/>
      <c r="P245" s="174"/>
      <c r="Q245" s="174"/>
      <c r="R245" s="174"/>
      <c r="S245" s="174"/>
      <c r="T245" s="174"/>
    </row>
    <row r="246" spans="2:20" s="333" customFormat="1" ht="15" customHeight="1" x14ac:dyDescent="0.25">
      <c r="B246" s="518" t="s">
        <v>94</v>
      </c>
      <c r="C246" s="518" t="s">
        <v>58</v>
      </c>
      <c r="E246" s="174"/>
      <c r="F246" s="174"/>
      <c r="G246" s="578">
        <v>0.71399999999999997</v>
      </c>
      <c r="H246" s="174"/>
      <c r="I246" s="174"/>
      <c r="J246" s="174"/>
      <c r="K246" s="174"/>
      <c r="L246" s="174"/>
      <c r="M246" s="174"/>
      <c r="N246" s="186">
        <v>0</v>
      </c>
      <c r="O246" s="174"/>
      <c r="P246" s="174"/>
      <c r="Q246" s="174"/>
      <c r="R246" s="174"/>
      <c r="S246" s="174"/>
      <c r="T246" s="174"/>
    </row>
    <row r="247" spans="2:20" s="333" customFormat="1" ht="15" customHeight="1" x14ac:dyDescent="0.25">
      <c r="B247" s="518" t="s">
        <v>94</v>
      </c>
      <c r="C247" s="518" t="s">
        <v>76</v>
      </c>
      <c r="E247" s="174"/>
      <c r="F247" s="174"/>
      <c r="G247" s="578">
        <v>0.71399999999999997</v>
      </c>
      <c r="H247" s="174"/>
      <c r="I247" s="174"/>
      <c r="J247" s="174"/>
      <c r="K247" s="174"/>
      <c r="L247" s="174"/>
      <c r="M247" s="174"/>
      <c r="N247" s="186">
        <v>0</v>
      </c>
      <c r="O247" s="174"/>
      <c r="P247" s="174"/>
      <c r="Q247" s="174"/>
      <c r="R247" s="174"/>
      <c r="S247" s="174"/>
      <c r="T247" s="174"/>
    </row>
    <row r="248" spans="2:20" s="333" customFormat="1" ht="15" customHeight="1" x14ac:dyDescent="0.25">
      <c r="B248" s="518" t="s">
        <v>94</v>
      </c>
      <c r="C248" s="518" t="s">
        <v>142</v>
      </c>
      <c r="E248" s="174"/>
      <c r="F248" s="174"/>
      <c r="G248" s="578">
        <v>0.5</v>
      </c>
      <c r="H248" s="174"/>
      <c r="I248" s="174"/>
      <c r="J248" s="174"/>
      <c r="K248" s="174"/>
      <c r="L248" s="174"/>
      <c r="M248" s="174"/>
      <c r="N248" s="186">
        <v>0</v>
      </c>
      <c r="O248" s="174"/>
      <c r="P248" s="174"/>
      <c r="Q248" s="174"/>
      <c r="R248" s="174"/>
      <c r="S248" s="174"/>
      <c r="T248" s="174"/>
    </row>
    <row r="249" spans="2:20" s="333" customFormat="1" ht="15" customHeight="1" x14ac:dyDescent="0.25">
      <c r="B249" s="518" t="s">
        <v>94</v>
      </c>
      <c r="C249" s="518" t="s">
        <v>80</v>
      </c>
      <c r="E249" s="174"/>
      <c r="F249" s="174"/>
      <c r="G249" s="578">
        <v>0.5</v>
      </c>
      <c r="H249" s="174"/>
      <c r="I249" s="174"/>
      <c r="J249" s="174"/>
      <c r="K249" s="174"/>
      <c r="L249" s="174"/>
      <c r="M249" s="174"/>
      <c r="N249" s="186">
        <v>0</v>
      </c>
      <c r="O249" s="174"/>
      <c r="P249" s="174"/>
      <c r="Q249" s="174"/>
      <c r="R249" s="174"/>
      <c r="S249" s="174"/>
      <c r="T249" s="174"/>
    </row>
    <row r="250" spans="2:20" s="333" customFormat="1" ht="15" customHeight="1" x14ac:dyDescent="0.25">
      <c r="B250" s="518" t="s">
        <v>94</v>
      </c>
      <c r="C250" s="518" t="s">
        <v>82</v>
      </c>
      <c r="E250" s="174"/>
      <c r="F250" s="174"/>
      <c r="G250" s="578">
        <v>0</v>
      </c>
      <c r="H250" s="174"/>
      <c r="I250" s="174"/>
      <c r="J250" s="174"/>
      <c r="K250" s="174"/>
      <c r="L250" s="174"/>
      <c r="M250" s="174"/>
      <c r="N250" s="186">
        <v>0</v>
      </c>
      <c r="O250" s="174"/>
      <c r="P250" s="174"/>
      <c r="Q250" s="174"/>
      <c r="R250" s="174"/>
      <c r="S250" s="174"/>
      <c r="T250" s="174"/>
    </row>
    <row r="251" spans="2:20" s="333" customFormat="1" ht="15" customHeight="1" x14ac:dyDescent="0.25">
      <c r="B251" s="518" t="s">
        <v>94</v>
      </c>
      <c r="C251" s="518" t="s">
        <v>153</v>
      </c>
      <c r="E251" s="174"/>
      <c r="F251" s="174"/>
      <c r="G251" s="578">
        <v>0.71399999999999997</v>
      </c>
      <c r="H251" s="174"/>
      <c r="I251" s="174"/>
      <c r="J251" s="174"/>
      <c r="K251" s="174"/>
      <c r="L251" s="174"/>
      <c r="M251" s="174"/>
      <c r="N251" s="186">
        <v>0</v>
      </c>
      <c r="O251" s="174"/>
      <c r="P251" s="174"/>
      <c r="Q251" s="174"/>
      <c r="R251" s="174"/>
      <c r="S251" s="174"/>
      <c r="T251" s="174"/>
    </row>
    <row r="252" spans="2:20" s="333" customFormat="1" ht="15" customHeight="1" x14ac:dyDescent="0.25">
      <c r="B252" s="518" t="s">
        <v>94</v>
      </c>
      <c r="C252" s="518" t="s">
        <v>78</v>
      </c>
      <c r="E252" s="174"/>
      <c r="F252" s="174"/>
      <c r="G252" s="578">
        <v>0.71399999999999997</v>
      </c>
      <c r="H252" s="174"/>
      <c r="I252" s="174"/>
      <c r="J252" s="174"/>
      <c r="K252" s="174"/>
      <c r="L252" s="174"/>
      <c r="M252" s="174"/>
      <c r="N252" s="186">
        <v>0</v>
      </c>
      <c r="O252" s="174"/>
      <c r="P252" s="174"/>
      <c r="Q252" s="174"/>
      <c r="R252" s="174"/>
      <c r="S252" s="174"/>
      <c r="T252" s="174"/>
    </row>
    <row r="253" spans="2:20" s="333" customFormat="1" ht="15" customHeight="1" x14ac:dyDescent="0.25">
      <c r="B253" s="518" t="s">
        <v>94</v>
      </c>
      <c r="C253" s="518" t="s">
        <v>26</v>
      </c>
      <c r="E253" s="174"/>
      <c r="F253" s="174"/>
      <c r="G253" s="578">
        <v>0.5</v>
      </c>
      <c r="H253" s="174"/>
      <c r="I253" s="174"/>
      <c r="J253" s="174"/>
      <c r="K253" s="174"/>
      <c r="L253" s="174"/>
      <c r="M253" s="174"/>
      <c r="N253" s="186">
        <v>0</v>
      </c>
      <c r="O253" s="174"/>
      <c r="P253" s="174"/>
      <c r="Q253" s="174"/>
      <c r="R253" s="174"/>
      <c r="S253" s="174"/>
      <c r="T253" s="174"/>
    </row>
    <row r="254" spans="2:20" s="333" customFormat="1" ht="15" customHeight="1" x14ac:dyDescent="0.25">
      <c r="B254" s="518" t="s">
        <v>94</v>
      </c>
      <c r="C254" s="518" t="s">
        <v>70</v>
      </c>
      <c r="E254" s="174"/>
      <c r="F254" s="174"/>
      <c r="G254" s="578">
        <v>0.33300000000000002</v>
      </c>
      <c r="H254" s="174"/>
      <c r="I254" s="174"/>
      <c r="J254" s="174"/>
      <c r="K254" s="174"/>
      <c r="L254" s="174"/>
      <c r="M254" s="174"/>
      <c r="N254" s="186">
        <v>0</v>
      </c>
      <c r="O254" s="174"/>
      <c r="P254" s="174"/>
      <c r="Q254" s="174"/>
      <c r="R254" s="174"/>
      <c r="S254" s="174"/>
      <c r="T254" s="174"/>
    </row>
    <row r="255" spans="2:20" s="333" customFormat="1" ht="15" customHeight="1" x14ac:dyDescent="0.25">
      <c r="B255" s="518" t="s">
        <v>94</v>
      </c>
      <c r="C255" s="518" t="s">
        <v>85</v>
      </c>
      <c r="E255" s="174"/>
      <c r="F255" s="174"/>
      <c r="G255" s="578">
        <v>0.5</v>
      </c>
      <c r="H255" s="174"/>
      <c r="I255" s="174"/>
      <c r="J255" s="174"/>
      <c r="K255" s="174"/>
      <c r="L255" s="174"/>
      <c r="M255" s="174"/>
      <c r="N255" s="186">
        <v>0</v>
      </c>
      <c r="O255" s="174"/>
      <c r="P255" s="174"/>
      <c r="Q255" s="174"/>
      <c r="R255" s="174"/>
      <c r="S255" s="174"/>
      <c r="T255" s="174"/>
    </row>
    <row r="256" spans="2:20" s="333" customFormat="1" ht="15" customHeight="1" x14ac:dyDescent="0.25">
      <c r="B256" s="518" t="s">
        <v>94</v>
      </c>
      <c r="C256" s="518" t="s">
        <v>92</v>
      </c>
      <c r="E256" s="174"/>
      <c r="F256" s="174"/>
      <c r="G256" s="578">
        <v>0.71399999999999997</v>
      </c>
      <c r="H256" s="174"/>
      <c r="I256" s="174"/>
      <c r="J256" s="174"/>
      <c r="K256" s="174"/>
      <c r="L256" s="174"/>
      <c r="M256" s="174"/>
      <c r="N256" s="186">
        <v>0</v>
      </c>
      <c r="O256" s="174"/>
      <c r="P256" s="174"/>
      <c r="Q256" s="174"/>
      <c r="R256" s="174"/>
      <c r="S256" s="174"/>
      <c r="T256" s="174"/>
    </row>
    <row r="257" spans="2:20" s="333" customFormat="1" ht="15" customHeight="1" x14ac:dyDescent="0.25">
      <c r="B257" s="518" t="s">
        <v>94</v>
      </c>
      <c r="C257" s="518" t="s">
        <v>137</v>
      </c>
      <c r="E257" s="174"/>
      <c r="F257" s="174"/>
      <c r="G257" s="578">
        <v>0.71399999999999997</v>
      </c>
      <c r="H257" s="174"/>
      <c r="I257" s="174"/>
      <c r="J257" s="174"/>
      <c r="K257" s="174"/>
      <c r="L257" s="174"/>
      <c r="M257" s="174"/>
      <c r="N257" s="186">
        <v>0</v>
      </c>
      <c r="O257" s="174"/>
      <c r="P257" s="174"/>
      <c r="Q257" s="174"/>
      <c r="R257" s="174"/>
      <c r="S257" s="174"/>
      <c r="T257" s="174"/>
    </row>
    <row r="258" spans="2:20" s="333" customFormat="1" ht="15" customHeight="1" x14ac:dyDescent="0.25">
      <c r="B258" s="518" t="s">
        <v>94</v>
      </c>
      <c r="C258" s="518" t="s">
        <v>100</v>
      </c>
      <c r="E258" s="174"/>
      <c r="F258" s="174"/>
      <c r="G258" s="578">
        <v>0.5</v>
      </c>
      <c r="H258" s="174"/>
      <c r="I258" s="174"/>
      <c r="J258" s="174"/>
      <c r="K258" s="174"/>
      <c r="L258" s="174"/>
      <c r="M258" s="174"/>
      <c r="N258" s="186">
        <v>0</v>
      </c>
      <c r="O258" s="174"/>
      <c r="P258" s="174"/>
      <c r="Q258" s="174"/>
      <c r="R258" s="174"/>
      <c r="S258" s="174"/>
      <c r="T258" s="174"/>
    </row>
    <row r="259" spans="2:20" s="333" customFormat="1" ht="15" customHeight="1" x14ac:dyDescent="0.25">
      <c r="B259" s="518" t="s">
        <v>94</v>
      </c>
      <c r="C259" s="518" t="s">
        <v>87</v>
      </c>
      <c r="E259" s="174"/>
      <c r="F259" s="174"/>
      <c r="G259" s="578">
        <v>0.5</v>
      </c>
      <c r="H259" s="174"/>
      <c r="I259" s="174"/>
      <c r="J259" s="174"/>
      <c r="K259" s="174"/>
      <c r="L259" s="174"/>
      <c r="M259" s="174"/>
      <c r="N259" s="186">
        <v>0</v>
      </c>
      <c r="O259" s="174"/>
      <c r="P259" s="174"/>
      <c r="Q259" s="174"/>
      <c r="R259" s="174"/>
      <c r="S259" s="174"/>
      <c r="T259" s="174"/>
    </row>
    <row r="260" spans="2:20" s="333" customFormat="1" ht="15" customHeight="1" x14ac:dyDescent="0.25">
      <c r="B260" s="518" t="s">
        <v>94</v>
      </c>
      <c r="C260" s="518" t="s">
        <v>103</v>
      </c>
      <c r="E260" s="174"/>
      <c r="F260" s="174"/>
      <c r="G260" s="578">
        <v>0.71399999999999997</v>
      </c>
      <c r="H260" s="174"/>
      <c r="I260" s="174"/>
      <c r="J260" s="174"/>
      <c r="K260" s="174"/>
      <c r="L260" s="174"/>
      <c r="M260" s="174"/>
      <c r="N260" s="186">
        <v>0</v>
      </c>
      <c r="O260" s="174"/>
      <c r="P260" s="174"/>
      <c r="Q260" s="174"/>
      <c r="R260" s="174"/>
      <c r="S260" s="174"/>
      <c r="T260" s="174"/>
    </row>
    <row r="261" spans="2:20" s="333" customFormat="1" ht="15" customHeight="1" x14ac:dyDescent="0.25">
      <c r="B261" s="518" t="s">
        <v>94</v>
      </c>
      <c r="C261" s="518" t="s">
        <v>178</v>
      </c>
      <c r="E261" s="174"/>
      <c r="F261" s="174"/>
      <c r="G261" s="578">
        <v>0.5</v>
      </c>
      <c r="H261" s="174"/>
      <c r="I261" s="174"/>
      <c r="J261" s="174"/>
      <c r="K261" s="174"/>
      <c r="L261" s="174"/>
      <c r="M261" s="174"/>
      <c r="N261" s="186">
        <v>0</v>
      </c>
      <c r="O261" s="174"/>
      <c r="P261" s="174"/>
      <c r="Q261" s="174"/>
      <c r="R261" s="174"/>
      <c r="S261" s="174"/>
      <c r="T261" s="174"/>
    </row>
    <row r="262" spans="2:20" s="333" customFormat="1" ht="15" customHeight="1" x14ac:dyDescent="0.25">
      <c r="B262" s="518" t="s">
        <v>94</v>
      </c>
      <c r="C262" s="518" t="s">
        <v>628</v>
      </c>
      <c r="E262" s="174"/>
      <c r="F262" s="174"/>
      <c r="G262" s="578">
        <v>0.5</v>
      </c>
      <c r="H262" s="174"/>
      <c r="I262" s="174"/>
      <c r="J262" s="174"/>
      <c r="K262" s="174"/>
      <c r="L262" s="174"/>
      <c r="M262" s="174"/>
      <c r="N262" s="186">
        <v>0</v>
      </c>
      <c r="O262" s="174"/>
      <c r="P262" s="174"/>
      <c r="Q262" s="174"/>
      <c r="R262" s="174"/>
      <c r="S262" s="174"/>
      <c r="T262" s="174"/>
    </row>
    <row r="263" spans="2:20" s="333" customFormat="1" ht="15" customHeight="1" x14ac:dyDescent="0.25">
      <c r="B263" s="518" t="s">
        <v>94</v>
      </c>
      <c r="C263" s="518" t="s">
        <v>175</v>
      </c>
      <c r="E263" s="174"/>
      <c r="F263" s="174"/>
      <c r="G263" s="578">
        <v>0.5</v>
      </c>
      <c r="H263" s="174"/>
      <c r="I263" s="174"/>
      <c r="J263" s="174"/>
      <c r="K263" s="174"/>
      <c r="L263" s="174"/>
      <c r="M263" s="174"/>
      <c r="N263" s="186">
        <v>0</v>
      </c>
      <c r="O263" s="174"/>
      <c r="P263" s="174"/>
      <c r="Q263" s="174"/>
      <c r="R263" s="174"/>
      <c r="S263" s="174"/>
      <c r="T263" s="174"/>
    </row>
    <row r="264" spans="2:20" s="333" customFormat="1" ht="15" customHeight="1" x14ac:dyDescent="0.25">
      <c r="B264" s="518" t="s">
        <v>94</v>
      </c>
      <c r="C264" s="518" t="s">
        <v>151</v>
      </c>
      <c r="E264" s="174"/>
      <c r="F264" s="174"/>
      <c r="G264" s="578">
        <v>0.5</v>
      </c>
      <c r="H264" s="174"/>
      <c r="I264" s="174"/>
      <c r="J264" s="174"/>
      <c r="K264" s="174"/>
      <c r="L264" s="174"/>
      <c r="M264" s="174"/>
      <c r="N264" s="186">
        <v>0</v>
      </c>
      <c r="O264" s="174"/>
      <c r="P264" s="174"/>
      <c r="Q264" s="174"/>
      <c r="R264" s="174"/>
      <c r="S264" s="174"/>
      <c r="T264" s="174"/>
    </row>
    <row r="265" spans="2:20" s="333" customFormat="1" ht="15" customHeight="1" x14ac:dyDescent="0.25">
      <c r="B265" s="518" t="s">
        <v>94</v>
      </c>
      <c r="C265" s="518" t="s">
        <v>90</v>
      </c>
      <c r="E265" s="174"/>
      <c r="F265" s="174"/>
      <c r="G265" s="578">
        <v>0.5</v>
      </c>
      <c r="H265" s="174"/>
      <c r="I265" s="174"/>
      <c r="J265" s="174"/>
      <c r="K265" s="174"/>
      <c r="L265" s="174"/>
      <c r="M265" s="174"/>
      <c r="N265" s="186">
        <v>0</v>
      </c>
      <c r="O265" s="174"/>
      <c r="P265" s="174"/>
      <c r="Q265" s="174"/>
      <c r="R265" s="174"/>
      <c r="S265" s="174"/>
      <c r="T265" s="174"/>
    </row>
    <row r="266" spans="2:20" s="333" customFormat="1" ht="15" customHeight="1" x14ac:dyDescent="0.25">
      <c r="B266" s="518" t="s">
        <v>94</v>
      </c>
      <c r="C266" s="518" t="s">
        <v>188</v>
      </c>
      <c r="E266" s="174"/>
      <c r="F266" s="174"/>
      <c r="G266" s="578">
        <v>0.71399999999999997</v>
      </c>
      <c r="H266" s="174"/>
      <c r="I266" s="174"/>
      <c r="J266" s="174"/>
      <c r="K266" s="174"/>
      <c r="L266" s="174"/>
      <c r="M266" s="174"/>
      <c r="N266" s="186">
        <v>0</v>
      </c>
      <c r="O266" s="174"/>
      <c r="P266" s="174"/>
      <c r="Q266" s="174"/>
      <c r="R266" s="174"/>
      <c r="S266" s="174"/>
      <c r="T266" s="174"/>
    </row>
    <row r="267" spans="2:20" s="333" customFormat="1" ht="15" customHeight="1" x14ac:dyDescent="0.25">
      <c r="B267" s="518" t="s">
        <v>94</v>
      </c>
      <c r="C267" s="518" t="s">
        <v>112</v>
      </c>
      <c r="E267" s="174"/>
      <c r="F267" s="174"/>
      <c r="G267" s="578">
        <v>0.33300000000000002</v>
      </c>
      <c r="H267" s="174"/>
      <c r="I267" s="174"/>
      <c r="J267" s="174"/>
      <c r="K267" s="174"/>
      <c r="L267" s="174"/>
      <c r="M267" s="174"/>
      <c r="N267" s="186">
        <v>0</v>
      </c>
      <c r="O267" s="174"/>
      <c r="P267" s="174"/>
      <c r="Q267" s="174"/>
      <c r="R267" s="174"/>
      <c r="S267" s="174"/>
      <c r="T267" s="174"/>
    </row>
    <row r="268" spans="2:20" s="333" customFormat="1" ht="15" customHeight="1" x14ac:dyDescent="0.25">
      <c r="B268" s="518" t="s">
        <v>94</v>
      </c>
      <c r="C268" s="518" t="s">
        <v>115</v>
      </c>
      <c r="E268" s="174"/>
      <c r="F268" s="174"/>
      <c r="G268" s="578">
        <v>0.5</v>
      </c>
      <c r="H268" s="174"/>
      <c r="I268" s="174"/>
      <c r="J268" s="174"/>
      <c r="K268" s="174"/>
      <c r="L268" s="174"/>
      <c r="M268" s="174"/>
      <c r="N268" s="186">
        <v>0</v>
      </c>
      <c r="O268" s="174"/>
      <c r="P268" s="174"/>
      <c r="Q268" s="174"/>
      <c r="R268" s="174"/>
      <c r="S268" s="174"/>
      <c r="T268" s="174"/>
    </row>
    <row r="269" spans="2:20" s="333" customFormat="1" ht="15" customHeight="1" x14ac:dyDescent="0.25">
      <c r="B269" s="518" t="s">
        <v>94</v>
      </c>
      <c r="C269" s="518" t="s">
        <v>106</v>
      </c>
      <c r="E269" s="174"/>
      <c r="F269" s="174"/>
      <c r="G269" s="578">
        <v>9.0999999999999998E-2</v>
      </c>
      <c r="H269" s="174"/>
      <c r="I269" s="174"/>
      <c r="J269" s="174"/>
      <c r="K269" s="174"/>
      <c r="L269" s="174"/>
      <c r="M269" s="174"/>
      <c r="N269" s="186">
        <v>0</v>
      </c>
      <c r="O269" s="174"/>
      <c r="P269" s="174"/>
      <c r="Q269" s="174"/>
      <c r="R269" s="174"/>
      <c r="S269" s="174"/>
      <c r="T269" s="174"/>
    </row>
    <row r="270" spans="2:20" s="333" customFormat="1" ht="15" customHeight="1" x14ac:dyDescent="0.25">
      <c r="B270" s="518" t="s">
        <v>94</v>
      </c>
      <c r="C270" s="518" t="s">
        <v>109</v>
      </c>
      <c r="E270" s="174"/>
      <c r="F270" s="174"/>
      <c r="G270" s="578">
        <v>0.5</v>
      </c>
      <c r="H270" s="174"/>
      <c r="I270" s="174"/>
      <c r="J270" s="174"/>
      <c r="K270" s="174"/>
      <c r="L270" s="174"/>
      <c r="M270" s="174"/>
      <c r="N270" s="186">
        <v>0</v>
      </c>
      <c r="O270" s="174"/>
      <c r="P270" s="174"/>
      <c r="Q270" s="174"/>
      <c r="R270" s="174"/>
      <c r="S270" s="174"/>
      <c r="T270" s="174"/>
    </row>
    <row r="271" spans="2:20" s="333" customFormat="1" ht="15" customHeight="1" x14ac:dyDescent="0.25">
      <c r="B271" s="518" t="s">
        <v>94</v>
      </c>
      <c r="C271" s="518" t="s">
        <v>172</v>
      </c>
      <c r="E271" s="174"/>
      <c r="F271" s="174"/>
      <c r="G271" s="578">
        <v>0.5</v>
      </c>
      <c r="H271" s="174"/>
      <c r="I271" s="174"/>
      <c r="J271" s="174"/>
      <c r="K271" s="174"/>
      <c r="L271" s="174"/>
      <c r="M271" s="174"/>
      <c r="N271" s="186">
        <v>0</v>
      </c>
      <c r="O271" s="174"/>
      <c r="P271" s="174"/>
      <c r="Q271" s="174"/>
      <c r="R271" s="174"/>
      <c r="S271" s="174"/>
      <c r="T271" s="174"/>
    </row>
    <row r="272" spans="2:20" s="333" customFormat="1" ht="15" customHeight="1" x14ac:dyDescent="0.25">
      <c r="B272" s="518" t="s">
        <v>94</v>
      </c>
      <c r="C272" s="518" t="s">
        <v>631</v>
      </c>
      <c r="E272" s="174"/>
      <c r="F272" s="174"/>
      <c r="G272" s="578">
        <v>0.5</v>
      </c>
      <c r="H272" s="174"/>
      <c r="I272" s="174"/>
      <c r="J272" s="174"/>
      <c r="K272" s="174"/>
      <c r="L272" s="174"/>
      <c r="M272" s="174"/>
      <c r="N272" s="186">
        <v>0</v>
      </c>
      <c r="O272" s="174"/>
      <c r="P272" s="174"/>
      <c r="Q272" s="174"/>
      <c r="R272" s="174"/>
      <c r="S272" s="174"/>
      <c r="T272" s="174"/>
    </row>
    <row r="273" spans="2:20" s="333" customFormat="1" ht="15" customHeight="1" x14ac:dyDescent="0.25">
      <c r="B273" s="518" t="s">
        <v>94</v>
      </c>
      <c r="C273" s="518" t="s">
        <v>121</v>
      </c>
      <c r="E273" s="174"/>
      <c r="F273" s="174"/>
      <c r="G273" s="578">
        <v>0.71399999999999997</v>
      </c>
      <c r="H273" s="174"/>
      <c r="I273" s="174"/>
      <c r="J273" s="174"/>
      <c r="K273" s="174"/>
      <c r="L273" s="174"/>
      <c r="M273" s="174"/>
      <c r="N273" s="186">
        <v>0</v>
      </c>
      <c r="O273" s="174"/>
      <c r="P273" s="174"/>
      <c r="Q273" s="174"/>
      <c r="R273" s="174"/>
      <c r="S273" s="174"/>
      <c r="T273" s="174"/>
    </row>
    <row r="274" spans="2:20" s="333" customFormat="1" ht="15" customHeight="1" x14ac:dyDescent="0.25">
      <c r="B274" s="518" t="s">
        <v>94</v>
      </c>
      <c r="C274" s="518" t="s">
        <v>116</v>
      </c>
      <c r="E274" s="174"/>
      <c r="F274" s="174"/>
      <c r="G274" s="578">
        <v>0.71399999999999997</v>
      </c>
      <c r="H274" s="174"/>
      <c r="I274" s="174"/>
      <c r="J274" s="174"/>
      <c r="K274" s="174"/>
      <c r="L274" s="174"/>
      <c r="M274" s="174"/>
      <c r="N274" s="186">
        <v>0</v>
      </c>
      <c r="O274" s="174"/>
      <c r="P274" s="174"/>
      <c r="Q274" s="174"/>
      <c r="R274" s="174"/>
      <c r="S274" s="174"/>
      <c r="T274" s="174"/>
    </row>
    <row r="275" spans="2:20" s="333" customFormat="1" ht="15" customHeight="1" x14ac:dyDescent="0.25">
      <c r="B275" s="518" t="s">
        <v>94</v>
      </c>
      <c r="C275" s="518" t="s">
        <v>135</v>
      </c>
      <c r="E275" s="174"/>
      <c r="F275" s="174"/>
      <c r="G275" s="578">
        <v>0.5</v>
      </c>
      <c r="H275" s="174"/>
      <c r="I275" s="174"/>
      <c r="J275" s="174"/>
      <c r="K275" s="174"/>
      <c r="L275" s="174"/>
      <c r="M275" s="174"/>
      <c r="N275" s="186">
        <v>0</v>
      </c>
      <c r="O275" s="174"/>
      <c r="P275" s="174"/>
      <c r="Q275" s="174"/>
      <c r="R275" s="174"/>
      <c r="S275" s="174"/>
      <c r="T275" s="174"/>
    </row>
    <row r="276" spans="2:20" s="333" customFormat="1" ht="15" customHeight="1" x14ac:dyDescent="0.25">
      <c r="B276" s="518" t="s">
        <v>94</v>
      </c>
      <c r="C276" s="518" t="s">
        <v>123</v>
      </c>
      <c r="E276" s="174"/>
      <c r="F276" s="174"/>
      <c r="G276" s="578">
        <v>0.5</v>
      </c>
      <c r="H276" s="174"/>
      <c r="I276" s="174"/>
      <c r="J276" s="174"/>
      <c r="K276" s="174"/>
      <c r="L276" s="174"/>
      <c r="M276" s="174"/>
      <c r="N276" s="186">
        <v>0</v>
      </c>
      <c r="O276" s="174"/>
      <c r="P276" s="174"/>
      <c r="Q276" s="174"/>
      <c r="R276" s="174"/>
      <c r="S276" s="174"/>
      <c r="T276" s="174"/>
    </row>
    <row r="277" spans="2:20" s="333" customFormat="1" ht="15" customHeight="1" x14ac:dyDescent="0.25">
      <c r="B277" s="518" t="s">
        <v>94</v>
      </c>
      <c r="C277" s="518" t="s">
        <v>261</v>
      </c>
      <c r="E277" s="174"/>
      <c r="F277" s="174"/>
      <c r="G277" s="578">
        <v>0.5</v>
      </c>
      <c r="H277" s="174"/>
      <c r="I277" s="174"/>
      <c r="J277" s="174"/>
      <c r="K277" s="174"/>
      <c r="L277" s="174"/>
      <c r="M277" s="174"/>
      <c r="N277" s="186">
        <v>0</v>
      </c>
      <c r="O277" s="174"/>
      <c r="P277" s="174"/>
      <c r="Q277" s="174"/>
      <c r="R277" s="174"/>
      <c r="S277" s="174"/>
      <c r="T277" s="174"/>
    </row>
    <row r="278" spans="2:20" s="333" customFormat="1" ht="15" customHeight="1" x14ac:dyDescent="0.25">
      <c r="B278" s="518" t="s">
        <v>94</v>
      </c>
      <c r="C278" s="518" t="s">
        <v>160</v>
      </c>
      <c r="E278" s="174"/>
      <c r="F278" s="174"/>
      <c r="G278" s="578">
        <v>0.5</v>
      </c>
      <c r="H278" s="174"/>
      <c r="I278" s="174"/>
      <c r="J278" s="174"/>
      <c r="K278" s="174"/>
      <c r="L278" s="174"/>
      <c r="M278" s="174"/>
      <c r="N278" s="186">
        <v>0</v>
      </c>
      <c r="O278" s="174"/>
      <c r="P278" s="174"/>
      <c r="Q278" s="174"/>
      <c r="R278" s="174"/>
      <c r="S278" s="174"/>
      <c r="T278" s="174"/>
    </row>
    <row r="279" spans="2:20" s="333" customFormat="1" ht="15" customHeight="1" x14ac:dyDescent="0.25">
      <c r="B279" s="518" t="s">
        <v>94</v>
      </c>
      <c r="C279" s="518" t="s">
        <v>149</v>
      </c>
      <c r="E279" s="174"/>
      <c r="F279" s="174"/>
      <c r="G279" s="578">
        <v>0.33300000000000002</v>
      </c>
      <c r="H279" s="174"/>
      <c r="I279" s="174"/>
      <c r="J279" s="174"/>
      <c r="K279" s="174"/>
      <c r="L279" s="174"/>
      <c r="M279" s="174"/>
      <c r="N279" s="186">
        <v>0</v>
      </c>
      <c r="O279" s="174"/>
      <c r="P279" s="174"/>
      <c r="Q279" s="174"/>
      <c r="R279" s="174"/>
      <c r="S279" s="174"/>
      <c r="T279" s="174"/>
    </row>
    <row r="280" spans="2:20" s="333" customFormat="1" ht="15" customHeight="1" x14ac:dyDescent="0.25">
      <c r="B280" s="518" t="s">
        <v>94</v>
      </c>
      <c r="C280" s="518" t="s">
        <v>130</v>
      </c>
      <c r="E280" s="174"/>
      <c r="F280" s="174"/>
      <c r="G280" s="578">
        <v>0.33300000000000002</v>
      </c>
      <c r="H280" s="174"/>
      <c r="I280" s="174"/>
      <c r="J280" s="174"/>
      <c r="K280" s="174"/>
      <c r="L280" s="174"/>
      <c r="M280" s="174"/>
      <c r="N280" s="186">
        <v>0</v>
      </c>
      <c r="O280" s="174"/>
      <c r="P280" s="174"/>
      <c r="Q280" s="174"/>
      <c r="R280" s="174"/>
      <c r="S280" s="174"/>
      <c r="T280" s="174"/>
    </row>
    <row r="281" spans="2:20" s="333" customFormat="1" ht="15" customHeight="1" x14ac:dyDescent="0.25">
      <c r="B281" s="518" t="s">
        <v>94</v>
      </c>
      <c r="C281" s="518" t="s">
        <v>133</v>
      </c>
      <c r="E281" s="174"/>
      <c r="F281" s="174"/>
      <c r="G281" s="578">
        <v>0.33300000000000002</v>
      </c>
      <c r="H281" s="174"/>
      <c r="I281" s="174"/>
      <c r="J281" s="174"/>
      <c r="K281" s="174"/>
      <c r="L281" s="174"/>
      <c r="M281" s="174"/>
      <c r="N281" s="186">
        <v>0</v>
      </c>
      <c r="O281" s="174"/>
      <c r="P281" s="174"/>
      <c r="Q281" s="174"/>
      <c r="R281" s="174"/>
      <c r="S281" s="174"/>
      <c r="T281" s="174"/>
    </row>
    <row r="282" spans="2:20" s="333" customFormat="1" ht="15" customHeight="1" x14ac:dyDescent="0.25">
      <c r="B282" s="518" t="s">
        <v>94</v>
      </c>
      <c r="C282" s="518" t="s">
        <v>128</v>
      </c>
      <c r="E282" s="174"/>
      <c r="F282" s="174"/>
      <c r="G282" s="578">
        <v>0.26300000000000001</v>
      </c>
      <c r="H282" s="174"/>
      <c r="I282" s="174"/>
      <c r="J282" s="174"/>
      <c r="K282" s="174"/>
      <c r="L282" s="174"/>
      <c r="M282" s="174"/>
      <c r="N282" s="186">
        <v>0</v>
      </c>
      <c r="O282" s="174"/>
      <c r="P282" s="174"/>
      <c r="Q282" s="174"/>
      <c r="R282" s="174"/>
      <c r="S282" s="174"/>
      <c r="T282" s="174"/>
    </row>
    <row r="283" spans="2:20" s="333" customFormat="1" ht="15" customHeight="1" x14ac:dyDescent="0.25">
      <c r="B283" s="518" t="s">
        <v>94</v>
      </c>
      <c r="C283" s="518" t="s">
        <v>635</v>
      </c>
      <c r="E283" s="174"/>
      <c r="F283" s="174"/>
      <c r="G283" s="578">
        <v>0.5</v>
      </c>
      <c r="H283" s="174"/>
      <c r="I283" s="174"/>
      <c r="J283" s="174"/>
      <c r="K283" s="174"/>
      <c r="L283" s="174"/>
      <c r="M283" s="174"/>
      <c r="N283" s="186">
        <v>0</v>
      </c>
      <c r="O283" s="174"/>
      <c r="P283" s="174"/>
      <c r="Q283" s="174"/>
      <c r="R283" s="174"/>
      <c r="S283" s="174"/>
      <c r="T283" s="174"/>
    </row>
    <row r="284" spans="2:20" s="333" customFormat="1" ht="15" customHeight="1" x14ac:dyDescent="0.25">
      <c r="B284" s="518" t="s">
        <v>94</v>
      </c>
      <c r="C284" s="518" t="s">
        <v>145</v>
      </c>
      <c r="E284" s="174"/>
      <c r="F284" s="174"/>
      <c r="G284" s="578">
        <v>0.71399999999999997</v>
      </c>
      <c r="H284" s="174"/>
      <c r="I284" s="174"/>
      <c r="J284" s="174"/>
      <c r="K284" s="174"/>
      <c r="L284" s="174"/>
      <c r="M284" s="174"/>
      <c r="N284" s="186">
        <v>0</v>
      </c>
      <c r="O284" s="174"/>
      <c r="P284" s="174"/>
      <c r="Q284" s="174"/>
      <c r="R284" s="174"/>
      <c r="S284" s="174"/>
      <c r="T284" s="174"/>
    </row>
    <row r="285" spans="2:20" s="333" customFormat="1" ht="15" customHeight="1" x14ac:dyDescent="0.25">
      <c r="B285" s="518" t="s">
        <v>94</v>
      </c>
      <c r="C285" s="518" t="s">
        <v>156</v>
      </c>
      <c r="E285" s="174"/>
      <c r="F285" s="174"/>
      <c r="G285" s="578">
        <v>0.5</v>
      </c>
      <c r="H285" s="174"/>
      <c r="I285" s="174"/>
      <c r="J285" s="174"/>
      <c r="K285" s="174"/>
      <c r="L285" s="174"/>
      <c r="M285" s="174"/>
      <c r="N285" s="186">
        <v>0</v>
      </c>
      <c r="O285" s="174"/>
      <c r="P285" s="174"/>
      <c r="Q285" s="174"/>
      <c r="R285" s="174"/>
      <c r="S285" s="174"/>
      <c r="T285" s="174"/>
    </row>
    <row r="286" spans="2:20" s="333" customFormat="1" ht="15" customHeight="1" x14ac:dyDescent="0.25">
      <c r="B286" s="518" t="s">
        <v>94</v>
      </c>
      <c r="C286" s="518" t="s">
        <v>152</v>
      </c>
      <c r="E286" s="174"/>
      <c r="F286" s="174"/>
      <c r="G286" s="578">
        <v>0.71399999999999997</v>
      </c>
      <c r="H286" s="174"/>
      <c r="I286" s="174"/>
      <c r="J286" s="174"/>
      <c r="K286" s="174"/>
      <c r="L286" s="174"/>
      <c r="M286" s="174"/>
      <c r="N286" s="186">
        <v>0</v>
      </c>
      <c r="O286" s="174"/>
      <c r="P286" s="174"/>
      <c r="Q286" s="174"/>
      <c r="R286" s="174"/>
      <c r="S286" s="174"/>
      <c r="T286" s="174"/>
    </row>
    <row r="287" spans="2:20" s="333" customFormat="1" ht="15" customHeight="1" x14ac:dyDescent="0.25">
      <c r="B287" s="518" t="s">
        <v>94</v>
      </c>
      <c r="C287" s="518" t="s">
        <v>158</v>
      </c>
      <c r="E287" s="174"/>
      <c r="F287" s="174"/>
      <c r="G287" s="578">
        <v>0.5</v>
      </c>
      <c r="H287" s="174"/>
      <c r="I287" s="174"/>
      <c r="J287" s="174"/>
      <c r="K287" s="174"/>
      <c r="L287" s="174"/>
      <c r="M287" s="174"/>
      <c r="N287" s="186">
        <v>0</v>
      </c>
      <c r="O287" s="174"/>
      <c r="P287" s="174"/>
      <c r="Q287" s="174"/>
      <c r="R287" s="174"/>
      <c r="S287" s="174"/>
      <c r="T287" s="174"/>
    </row>
    <row r="288" spans="2:20" s="333" customFormat="1" ht="15" customHeight="1" x14ac:dyDescent="0.25">
      <c r="B288" s="518" t="s">
        <v>94</v>
      </c>
      <c r="C288" s="518" t="s">
        <v>144</v>
      </c>
      <c r="E288" s="174"/>
      <c r="F288" s="174"/>
      <c r="G288" s="578">
        <v>0.26300000000000001</v>
      </c>
      <c r="H288" s="174"/>
      <c r="I288" s="174"/>
      <c r="J288" s="174"/>
      <c r="K288" s="174"/>
      <c r="L288" s="174"/>
      <c r="M288" s="174"/>
      <c r="N288" s="186">
        <v>0</v>
      </c>
      <c r="O288" s="174"/>
      <c r="P288" s="174"/>
      <c r="Q288" s="174"/>
      <c r="R288" s="174"/>
      <c r="S288" s="174"/>
      <c r="T288" s="174"/>
    </row>
    <row r="289" spans="2:20" s="333" customFormat="1" ht="15" customHeight="1" x14ac:dyDescent="0.25">
      <c r="B289" s="518" t="s">
        <v>94</v>
      </c>
      <c r="C289" s="518" t="s">
        <v>177</v>
      </c>
      <c r="E289" s="174"/>
      <c r="F289" s="174"/>
      <c r="G289" s="578">
        <v>0.5</v>
      </c>
      <c r="H289" s="174"/>
      <c r="I289" s="174"/>
      <c r="J289" s="174"/>
      <c r="K289" s="174"/>
      <c r="L289" s="174"/>
      <c r="M289" s="174"/>
      <c r="N289" s="186">
        <v>0</v>
      </c>
      <c r="O289" s="174"/>
      <c r="P289" s="174"/>
      <c r="Q289" s="174"/>
      <c r="R289" s="174"/>
      <c r="S289" s="174"/>
      <c r="T289" s="174"/>
    </row>
    <row r="290" spans="2:20" s="333" customFormat="1" ht="15" customHeight="1" x14ac:dyDescent="0.25">
      <c r="B290" s="518" t="s">
        <v>94</v>
      </c>
      <c r="C290" s="518" t="s">
        <v>101</v>
      </c>
      <c r="E290" s="174"/>
      <c r="F290" s="174"/>
      <c r="G290" s="578">
        <v>0.2</v>
      </c>
      <c r="H290" s="174"/>
      <c r="I290" s="174"/>
      <c r="J290" s="174"/>
      <c r="K290" s="174"/>
      <c r="L290" s="174"/>
      <c r="M290" s="174"/>
      <c r="N290" s="186">
        <v>0</v>
      </c>
      <c r="O290" s="174"/>
      <c r="P290" s="174"/>
      <c r="Q290" s="174"/>
      <c r="R290" s="174"/>
      <c r="S290" s="174"/>
      <c r="T290" s="174"/>
    </row>
    <row r="291" spans="2:20" s="333" customFormat="1" ht="15" customHeight="1" x14ac:dyDescent="0.25">
      <c r="B291" s="518" t="s">
        <v>94</v>
      </c>
      <c r="C291" s="518" t="s">
        <v>186</v>
      </c>
      <c r="E291" s="174"/>
      <c r="F291" s="174"/>
      <c r="G291" s="578">
        <v>0.44</v>
      </c>
      <c r="H291" s="174"/>
      <c r="I291" s="174"/>
      <c r="J291" s="174"/>
      <c r="K291" s="174"/>
      <c r="L291" s="174"/>
      <c r="M291" s="174"/>
      <c r="N291" s="186">
        <v>0</v>
      </c>
      <c r="O291" s="174"/>
      <c r="P291" s="174"/>
      <c r="Q291" s="174"/>
      <c r="R291" s="174"/>
      <c r="S291" s="174"/>
      <c r="T291" s="174"/>
    </row>
    <row r="292" spans="2:20" s="333" customFormat="1" ht="15" customHeight="1" x14ac:dyDescent="0.25">
      <c r="B292" s="518" t="s">
        <v>94</v>
      </c>
      <c r="C292" s="518" t="s">
        <v>174</v>
      </c>
      <c r="E292" s="174"/>
      <c r="F292" s="174"/>
      <c r="G292" s="578">
        <v>0.44</v>
      </c>
      <c r="H292" s="174"/>
      <c r="I292" s="174"/>
      <c r="J292" s="174"/>
      <c r="K292" s="174"/>
      <c r="L292" s="174"/>
      <c r="M292" s="174"/>
      <c r="N292" s="186">
        <v>0</v>
      </c>
      <c r="O292" s="174"/>
      <c r="P292" s="174"/>
      <c r="Q292" s="174"/>
      <c r="R292" s="174"/>
      <c r="S292" s="174"/>
      <c r="T292" s="174"/>
    </row>
    <row r="293" spans="2:20" s="333" customFormat="1" ht="15" customHeight="1" x14ac:dyDescent="0.25">
      <c r="B293" s="518" t="s">
        <v>94</v>
      </c>
      <c r="C293" s="518" t="s">
        <v>15</v>
      </c>
      <c r="E293" s="174"/>
      <c r="F293" s="174"/>
      <c r="G293" s="578">
        <v>0.56000000000000005</v>
      </c>
      <c r="H293" s="174"/>
      <c r="I293" s="174"/>
      <c r="J293" s="174"/>
      <c r="K293" s="174"/>
      <c r="L293" s="174"/>
      <c r="M293" s="174"/>
      <c r="N293" s="186">
        <v>0</v>
      </c>
      <c r="O293" s="174"/>
      <c r="P293" s="174"/>
      <c r="Q293" s="174"/>
      <c r="R293" s="174"/>
      <c r="S293" s="174"/>
      <c r="T293" s="174"/>
    </row>
    <row r="294" spans="2:20" s="333" customFormat="1" ht="15" customHeight="1" x14ac:dyDescent="0.25">
      <c r="B294" s="518" t="s">
        <v>94</v>
      </c>
      <c r="C294" s="518" t="s">
        <v>169</v>
      </c>
      <c r="E294" s="174"/>
      <c r="F294" s="174"/>
      <c r="G294" s="578">
        <v>0.44</v>
      </c>
      <c r="H294" s="174"/>
      <c r="I294" s="174"/>
      <c r="J294" s="174"/>
      <c r="K294" s="174"/>
      <c r="L294" s="174"/>
      <c r="M294" s="174"/>
      <c r="N294" s="186">
        <v>0</v>
      </c>
      <c r="O294" s="174"/>
      <c r="P294" s="174"/>
      <c r="Q294" s="174"/>
      <c r="R294" s="174"/>
      <c r="S294" s="174"/>
      <c r="T294" s="174"/>
    </row>
    <row r="295" spans="2:20" s="333" customFormat="1" ht="15" customHeight="1" x14ac:dyDescent="0.25">
      <c r="B295" s="518" t="s">
        <v>94</v>
      </c>
      <c r="C295" s="518" t="s">
        <v>193</v>
      </c>
      <c r="E295" s="174"/>
      <c r="F295" s="174"/>
      <c r="G295" s="578">
        <v>0.32</v>
      </c>
      <c r="H295" s="174"/>
      <c r="I295" s="174"/>
      <c r="J295" s="174"/>
      <c r="K295" s="174"/>
      <c r="L295" s="174"/>
      <c r="M295" s="174"/>
      <c r="N295" s="186">
        <v>0</v>
      </c>
      <c r="O295" s="174"/>
      <c r="P295" s="174"/>
      <c r="Q295" s="174"/>
      <c r="R295" s="174"/>
      <c r="S295" s="174"/>
      <c r="T295" s="174"/>
    </row>
    <row r="296" spans="2:20" s="333" customFormat="1" ht="15" customHeight="1" x14ac:dyDescent="0.25">
      <c r="B296" s="518" t="s">
        <v>94</v>
      </c>
      <c r="C296" s="518" t="s">
        <v>196</v>
      </c>
      <c r="E296" s="174"/>
      <c r="F296" s="174"/>
      <c r="G296" s="578">
        <v>0.56000000000000005</v>
      </c>
      <c r="H296" s="174"/>
      <c r="I296" s="174"/>
      <c r="J296" s="174"/>
      <c r="K296" s="174"/>
      <c r="L296" s="174"/>
      <c r="M296" s="174"/>
      <c r="N296" s="186">
        <v>0</v>
      </c>
      <c r="O296" s="174"/>
      <c r="P296" s="174"/>
      <c r="Q296" s="174"/>
      <c r="R296" s="174"/>
      <c r="S296" s="174"/>
      <c r="T296" s="174"/>
    </row>
    <row r="297" spans="2:20" s="333" customFormat="1" ht="15" customHeight="1" x14ac:dyDescent="0.25">
      <c r="B297" s="518" t="s">
        <v>55</v>
      </c>
      <c r="C297" s="518" t="s">
        <v>28</v>
      </c>
      <c r="E297" s="174"/>
      <c r="F297" s="174"/>
      <c r="G297" s="578">
        <v>-0.222</v>
      </c>
      <c r="H297" s="174"/>
      <c r="I297" s="174"/>
      <c r="J297" s="174"/>
      <c r="K297" s="174"/>
      <c r="L297" s="174"/>
      <c r="M297" s="174"/>
      <c r="N297" s="186">
        <v>0</v>
      </c>
      <c r="O297" s="174"/>
      <c r="P297" s="174"/>
      <c r="Q297" s="174"/>
      <c r="R297" s="174"/>
      <c r="S297" s="174"/>
      <c r="T297" s="174"/>
    </row>
    <row r="298" spans="2:20" s="333" customFormat="1" ht="15" customHeight="1" x14ac:dyDescent="0.25">
      <c r="B298" s="518" t="s">
        <v>55</v>
      </c>
      <c r="C298" s="518" t="s">
        <v>12</v>
      </c>
      <c r="E298" s="174"/>
      <c r="F298" s="174"/>
      <c r="G298" s="578">
        <v>-0.222</v>
      </c>
      <c r="H298" s="174"/>
      <c r="I298" s="174"/>
      <c r="J298" s="174"/>
      <c r="K298" s="174"/>
      <c r="L298" s="174"/>
      <c r="M298" s="174"/>
      <c r="N298" s="186">
        <v>0</v>
      </c>
      <c r="O298" s="174"/>
      <c r="P298" s="174"/>
      <c r="Q298" s="174"/>
      <c r="R298" s="174"/>
      <c r="S298" s="174"/>
      <c r="T298" s="174"/>
    </row>
    <row r="299" spans="2:20" s="333" customFormat="1" ht="15" customHeight="1" x14ac:dyDescent="0.25">
      <c r="B299" s="518" t="s">
        <v>55</v>
      </c>
      <c r="C299" s="518" t="s">
        <v>147</v>
      </c>
      <c r="E299" s="174"/>
      <c r="F299" s="174"/>
      <c r="G299" s="578">
        <v>-0.26300000000000001</v>
      </c>
      <c r="H299" s="174"/>
      <c r="I299" s="174"/>
      <c r="J299" s="174"/>
      <c r="K299" s="174"/>
      <c r="L299" s="174"/>
      <c r="M299" s="174"/>
      <c r="N299" s="186">
        <v>0</v>
      </c>
      <c r="O299" s="174"/>
      <c r="P299" s="174"/>
      <c r="Q299" s="174"/>
      <c r="R299" s="174"/>
      <c r="S299" s="174"/>
      <c r="T299" s="174"/>
    </row>
    <row r="300" spans="2:20" s="333" customFormat="1" ht="15" customHeight="1" x14ac:dyDescent="0.25">
      <c r="B300" s="518" t="s">
        <v>55</v>
      </c>
      <c r="C300" s="518" t="s">
        <v>82</v>
      </c>
      <c r="E300" s="174"/>
      <c r="F300" s="174"/>
      <c r="G300" s="578">
        <v>-0.41699999999999998</v>
      </c>
      <c r="H300" s="174"/>
      <c r="I300" s="174"/>
      <c r="J300" s="174"/>
      <c r="K300" s="174"/>
      <c r="L300" s="174"/>
      <c r="M300" s="174"/>
      <c r="N300" s="186">
        <v>0</v>
      </c>
      <c r="O300" s="174"/>
      <c r="P300" s="174"/>
      <c r="Q300" s="174"/>
      <c r="R300" s="174"/>
      <c r="S300" s="174"/>
      <c r="T300" s="174"/>
    </row>
    <row r="301" spans="2:20" s="333" customFormat="1" ht="15" customHeight="1" x14ac:dyDescent="0.25">
      <c r="B301" s="518" t="s">
        <v>55</v>
      </c>
      <c r="C301" s="518" t="s">
        <v>70</v>
      </c>
      <c r="E301" s="174"/>
      <c r="F301" s="174"/>
      <c r="G301" s="578">
        <v>-0.222</v>
      </c>
      <c r="H301" s="174"/>
      <c r="I301" s="174"/>
      <c r="J301" s="174"/>
      <c r="K301" s="174"/>
      <c r="L301" s="174"/>
      <c r="M301" s="174"/>
      <c r="N301" s="186">
        <v>0</v>
      </c>
      <c r="O301" s="174"/>
      <c r="P301" s="174"/>
      <c r="Q301" s="174"/>
      <c r="R301" s="174"/>
      <c r="S301" s="174"/>
      <c r="T301" s="174"/>
    </row>
    <row r="302" spans="2:20" s="333" customFormat="1" ht="15" customHeight="1" x14ac:dyDescent="0.25">
      <c r="B302" s="518" t="s">
        <v>55</v>
      </c>
      <c r="C302" s="518" t="s">
        <v>112</v>
      </c>
      <c r="E302" s="174"/>
      <c r="F302" s="174"/>
      <c r="G302" s="578">
        <v>-0.222</v>
      </c>
      <c r="H302" s="174"/>
      <c r="I302" s="174"/>
      <c r="J302" s="174"/>
      <c r="K302" s="174"/>
      <c r="L302" s="174"/>
      <c r="M302" s="174"/>
      <c r="N302" s="186">
        <v>0</v>
      </c>
      <c r="O302" s="174"/>
      <c r="P302" s="174"/>
      <c r="Q302" s="174"/>
      <c r="R302" s="174"/>
      <c r="S302" s="174"/>
      <c r="T302" s="174"/>
    </row>
    <row r="303" spans="2:20" s="333" customFormat="1" ht="15" customHeight="1" x14ac:dyDescent="0.25">
      <c r="B303" s="518" t="s">
        <v>55</v>
      </c>
      <c r="C303" s="518" t="s">
        <v>121</v>
      </c>
      <c r="E303" s="174"/>
      <c r="F303" s="174"/>
      <c r="G303" s="578">
        <v>0</v>
      </c>
      <c r="H303" s="174"/>
      <c r="I303" s="174"/>
      <c r="J303" s="174"/>
      <c r="K303" s="174"/>
      <c r="L303" s="174"/>
      <c r="M303" s="174"/>
      <c r="N303" s="186">
        <v>0</v>
      </c>
      <c r="O303" s="174"/>
      <c r="P303" s="174"/>
      <c r="Q303" s="174"/>
      <c r="R303" s="174"/>
      <c r="S303" s="174"/>
      <c r="T303" s="174"/>
    </row>
    <row r="304" spans="2:20" s="333" customFormat="1" ht="15" customHeight="1" x14ac:dyDescent="0.25">
      <c r="B304" s="518" t="s">
        <v>55</v>
      </c>
      <c r="C304" s="518" t="s">
        <v>133</v>
      </c>
      <c r="E304" s="174"/>
      <c r="F304" s="174"/>
      <c r="G304" s="578">
        <v>-0.222</v>
      </c>
      <c r="H304" s="174"/>
      <c r="I304" s="174"/>
      <c r="J304" s="174"/>
      <c r="K304" s="174"/>
      <c r="L304" s="174"/>
      <c r="M304" s="174"/>
      <c r="N304" s="186">
        <v>0</v>
      </c>
      <c r="O304" s="174"/>
      <c r="P304" s="174"/>
      <c r="Q304" s="174"/>
      <c r="R304" s="174"/>
      <c r="S304" s="174"/>
      <c r="T304" s="174"/>
    </row>
    <row r="305" spans="2:20" s="333" customFormat="1" ht="15" customHeight="1" x14ac:dyDescent="0.25">
      <c r="B305" s="518" t="s">
        <v>55</v>
      </c>
      <c r="C305" s="518" t="s">
        <v>101</v>
      </c>
      <c r="E305" s="174"/>
      <c r="F305" s="174"/>
      <c r="G305" s="578">
        <v>-0.3</v>
      </c>
      <c r="H305" s="174"/>
      <c r="I305" s="174"/>
      <c r="J305" s="174"/>
      <c r="K305" s="174"/>
      <c r="L305" s="174"/>
      <c r="M305" s="174"/>
      <c r="N305" s="186">
        <v>0</v>
      </c>
      <c r="O305" s="174"/>
      <c r="P305" s="174"/>
      <c r="Q305" s="174"/>
      <c r="R305" s="174"/>
      <c r="S305" s="174"/>
      <c r="T305" s="174"/>
    </row>
    <row r="306" spans="2:20" s="333" customFormat="1" ht="15" customHeight="1" x14ac:dyDescent="0.25">
      <c r="B306" s="518" t="s">
        <v>32</v>
      </c>
      <c r="C306" s="518" t="s">
        <v>28</v>
      </c>
      <c r="E306" s="174"/>
      <c r="F306" s="174"/>
      <c r="G306" s="578">
        <v>5.6000000000000001E-2</v>
      </c>
      <c r="H306" s="174"/>
      <c r="I306" s="174"/>
      <c r="J306" s="174"/>
      <c r="K306" s="174"/>
      <c r="L306" s="174"/>
      <c r="M306" s="174"/>
      <c r="N306" s="186">
        <v>0</v>
      </c>
      <c r="O306" s="174"/>
      <c r="P306" s="174"/>
      <c r="Q306" s="174"/>
      <c r="R306" s="174"/>
      <c r="S306" s="174"/>
      <c r="T306" s="174"/>
    </row>
    <row r="307" spans="2:20" s="333" customFormat="1" ht="15" customHeight="1" x14ac:dyDescent="0.25">
      <c r="B307" s="518" t="s">
        <v>32</v>
      </c>
      <c r="C307" s="518" t="s">
        <v>12</v>
      </c>
      <c r="E307" s="174"/>
      <c r="F307" s="174"/>
      <c r="G307" s="578">
        <v>5.6000000000000001E-2</v>
      </c>
      <c r="H307" s="174"/>
      <c r="I307" s="174"/>
      <c r="J307" s="174"/>
      <c r="K307" s="174"/>
      <c r="L307" s="174"/>
      <c r="M307" s="174"/>
      <c r="N307" s="186">
        <v>0</v>
      </c>
      <c r="O307" s="174"/>
      <c r="P307" s="174"/>
      <c r="Q307" s="174"/>
      <c r="R307" s="174"/>
      <c r="S307" s="174"/>
      <c r="T307" s="174"/>
    </row>
    <row r="308" spans="2:20" s="333" customFormat="1" ht="15" customHeight="1" x14ac:dyDescent="0.25">
      <c r="B308" s="518" t="s">
        <v>32</v>
      </c>
      <c r="C308" s="518" t="s">
        <v>147</v>
      </c>
      <c r="E308" s="174"/>
      <c r="F308" s="174"/>
      <c r="G308" s="578">
        <v>0</v>
      </c>
      <c r="H308" s="174"/>
      <c r="I308" s="174"/>
      <c r="J308" s="174"/>
      <c r="K308" s="174"/>
      <c r="L308" s="174"/>
      <c r="M308" s="174"/>
      <c r="N308" s="186">
        <v>0</v>
      </c>
      <c r="O308" s="174"/>
      <c r="P308" s="174"/>
      <c r="Q308" s="174"/>
      <c r="R308" s="174"/>
      <c r="S308" s="174"/>
      <c r="T308" s="174"/>
    </row>
    <row r="309" spans="2:20" s="333" customFormat="1" ht="15" customHeight="1" x14ac:dyDescent="0.25">
      <c r="B309" s="518" t="s">
        <v>32</v>
      </c>
      <c r="C309" s="518" t="s">
        <v>67</v>
      </c>
      <c r="E309" s="174"/>
      <c r="F309" s="174"/>
      <c r="G309" s="578">
        <v>0.188</v>
      </c>
      <c r="H309" s="174"/>
      <c r="I309" s="174"/>
      <c r="J309" s="174"/>
      <c r="K309" s="174"/>
      <c r="L309" s="174"/>
      <c r="M309" s="174"/>
      <c r="N309" s="186">
        <v>0</v>
      </c>
      <c r="O309" s="174"/>
      <c r="P309" s="174"/>
      <c r="Q309" s="174"/>
      <c r="R309" s="174"/>
      <c r="S309" s="174"/>
      <c r="T309" s="174"/>
    </row>
    <row r="310" spans="2:20" s="333" customFormat="1" ht="15" customHeight="1" x14ac:dyDescent="0.25">
      <c r="B310" s="518" t="s">
        <v>32</v>
      </c>
      <c r="C310" s="518" t="s">
        <v>48</v>
      </c>
      <c r="E310" s="174"/>
      <c r="F310" s="174"/>
      <c r="G310" s="578">
        <v>0.35699999999999998</v>
      </c>
      <c r="H310" s="174"/>
      <c r="I310" s="174"/>
      <c r="J310" s="174"/>
      <c r="K310" s="174"/>
      <c r="L310" s="174"/>
      <c r="M310" s="174"/>
      <c r="N310" s="186">
        <v>0</v>
      </c>
      <c r="O310" s="174"/>
      <c r="P310" s="174"/>
      <c r="Q310" s="174"/>
      <c r="R310" s="174"/>
      <c r="S310" s="174"/>
      <c r="T310" s="174"/>
    </row>
    <row r="311" spans="2:20" s="333" customFormat="1" ht="15" customHeight="1" x14ac:dyDescent="0.25">
      <c r="B311" s="518" t="s">
        <v>32</v>
      </c>
      <c r="C311" s="518" t="s">
        <v>40</v>
      </c>
      <c r="E311" s="174"/>
      <c r="F311" s="174"/>
      <c r="G311" s="578">
        <v>0.35699999999999998</v>
      </c>
      <c r="H311" s="174"/>
      <c r="I311" s="174"/>
      <c r="J311" s="174"/>
      <c r="K311" s="174"/>
      <c r="L311" s="174"/>
      <c r="M311" s="174"/>
      <c r="N311" s="186">
        <v>0</v>
      </c>
      <c r="O311" s="174"/>
      <c r="P311" s="174"/>
      <c r="Q311" s="174"/>
      <c r="R311" s="174"/>
      <c r="S311" s="174"/>
      <c r="T311" s="174"/>
    </row>
    <row r="312" spans="2:20" s="333" customFormat="1" ht="15" customHeight="1" x14ac:dyDescent="0.25">
      <c r="B312" s="518" t="s">
        <v>32</v>
      </c>
      <c r="C312" s="518" t="s">
        <v>82</v>
      </c>
      <c r="E312" s="174"/>
      <c r="F312" s="174"/>
      <c r="G312" s="578">
        <v>-0.20799999999999999</v>
      </c>
      <c r="H312" s="174"/>
      <c r="I312" s="174"/>
      <c r="J312" s="174"/>
      <c r="K312" s="174"/>
      <c r="L312" s="174"/>
      <c r="M312" s="174"/>
      <c r="N312" s="186">
        <v>0</v>
      </c>
      <c r="O312" s="174"/>
      <c r="P312" s="174"/>
      <c r="Q312" s="174"/>
      <c r="R312" s="174"/>
      <c r="S312" s="174"/>
      <c r="T312" s="174"/>
    </row>
    <row r="313" spans="2:20" s="333" customFormat="1" ht="15" customHeight="1" x14ac:dyDescent="0.25">
      <c r="B313" s="518" t="s">
        <v>32</v>
      </c>
      <c r="C313" s="518" t="s">
        <v>70</v>
      </c>
      <c r="E313" s="174"/>
      <c r="F313" s="174"/>
      <c r="G313" s="578">
        <v>5.6000000000000001E-2</v>
      </c>
      <c r="H313" s="174"/>
      <c r="I313" s="174"/>
      <c r="J313" s="174"/>
      <c r="K313" s="174"/>
      <c r="L313" s="174"/>
      <c r="M313" s="174"/>
      <c r="N313" s="186">
        <v>0</v>
      </c>
      <c r="O313" s="174"/>
      <c r="P313" s="174"/>
      <c r="Q313" s="174"/>
      <c r="R313" s="174"/>
      <c r="S313" s="174"/>
      <c r="T313" s="174"/>
    </row>
    <row r="314" spans="2:20" s="333" customFormat="1" ht="15" customHeight="1" x14ac:dyDescent="0.25">
      <c r="B314" s="518" t="s">
        <v>32</v>
      </c>
      <c r="C314" s="518" t="s">
        <v>151</v>
      </c>
      <c r="E314" s="174"/>
      <c r="F314" s="174"/>
      <c r="G314" s="578">
        <v>0.188</v>
      </c>
      <c r="H314" s="174"/>
      <c r="I314" s="174"/>
      <c r="J314" s="174"/>
      <c r="K314" s="174"/>
      <c r="L314" s="174"/>
      <c r="M314" s="174"/>
      <c r="N314" s="186">
        <v>0</v>
      </c>
      <c r="O314" s="174"/>
      <c r="P314" s="174"/>
      <c r="Q314" s="174"/>
      <c r="R314" s="174"/>
      <c r="S314" s="174"/>
      <c r="T314" s="174"/>
    </row>
    <row r="315" spans="2:20" s="333" customFormat="1" ht="15" customHeight="1" x14ac:dyDescent="0.25">
      <c r="B315" s="518" t="s">
        <v>32</v>
      </c>
      <c r="C315" s="518" t="s">
        <v>90</v>
      </c>
      <c r="E315" s="174"/>
      <c r="F315" s="174"/>
      <c r="G315" s="578">
        <v>0.188</v>
      </c>
      <c r="H315" s="174"/>
      <c r="I315" s="174"/>
      <c r="J315" s="174"/>
      <c r="K315" s="174"/>
      <c r="L315" s="174"/>
      <c r="M315" s="174"/>
      <c r="N315" s="186">
        <v>0</v>
      </c>
      <c r="O315" s="174"/>
      <c r="P315" s="174"/>
      <c r="Q315" s="174"/>
      <c r="R315" s="174"/>
      <c r="S315" s="174"/>
      <c r="T315" s="174"/>
    </row>
    <row r="316" spans="2:20" s="333" customFormat="1" ht="15" customHeight="1" x14ac:dyDescent="0.25">
      <c r="B316" s="518" t="s">
        <v>32</v>
      </c>
      <c r="C316" s="518" t="s">
        <v>112</v>
      </c>
      <c r="E316" s="174"/>
      <c r="F316" s="174"/>
      <c r="G316" s="578">
        <v>5.6000000000000001E-2</v>
      </c>
      <c r="H316" s="174"/>
      <c r="I316" s="174"/>
      <c r="J316" s="174"/>
      <c r="K316" s="174"/>
      <c r="L316" s="174"/>
      <c r="M316" s="174"/>
      <c r="N316" s="186">
        <v>0</v>
      </c>
      <c r="O316" s="174"/>
      <c r="P316" s="174"/>
      <c r="Q316" s="174"/>
      <c r="R316" s="174"/>
      <c r="S316" s="174"/>
      <c r="T316" s="174"/>
    </row>
    <row r="317" spans="2:20" s="333" customFormat="1" ht="15" customHeight="1" x14ac:dyDescent="0.25">
      <c r="B317" s="518" t="s">
        <v>32</v>
      </c>
      <c r="C317" s="518" t="s">
        <v>106</v>
      </c>
      <c r="E317" s="174"/>
      <c r="F317" s="174"/>
      <c r="G317" s="578">
        <v>-0.13600000000000001</v>
      </c>
      <c r="H317" s="174"/>
      <c r="I317" s="174"/>
      <c r="J317" s="174"/>
      <c r="K317" s="174"/>
      <c r="L317" s="174"/>
      <c r="M317" s="174"/>
      <c r="N317" s="186">
        <v>0</v>
      </c>
      <c r="O317" s="174"/>
      <c r="P317" s="174"/>
      <c r="Q317" s="174"/>
      <c r="R317" s="174"/>
      <c r="S317" s="174"/>
      <c r="T317" s="174"/>
    </row>
    <row r="318" spans="2:20" s="333" customFormat="1" ht="15" customHeight="1" x14ac:dyDescent="0.25">
      <c r="B318" s="518" t="s">
        <v>32</v>
      </c>
      <c r="C318" s="518" t="s">
        <v>121</v>
      </c>
      <c r="E318" s="174"/>
      <c r="F318" s="174"/>
      <c r="G318" s="578">
        <v>0.35699999999999998</v>
      </c>
      <c r="H318" s="174"/>
      <c r="I318" s="174"/>
      <c r="J318" s="174"/>
      <c r="K318" s="174"/>
      <c r="L318" s="174"/>
      <c r="M318" s="174"/>
      <c r="N318" s="186">
        <v>0</v>
      </c>
      <c r="O318" s="174"/>
      <c r="P318" s="174"/>
      <c r="Q318" s="174"/>
      <c r="R318" s="174"/>
      <c r="S318" s="174"/>
      <c r="T318" s="174"/>
    </row>
    <row r="319" spans="2:20" s="333" customFormat="1" ht="15" customHeight="1" x14ac:dyDescent="0.25">
      <c r="B319" s="518" t="s">
        <v>32</v>
      </c>
      <c r="C319" s="518" t="s">
        <v>135</v>
      </c>
      <c r="E319" s="174"/>
      <c r="F319" s="174"/>
      <c r="G319" s="578">
        <v>0.188</v>
      </c>
      <c r="H319" s="174"/>
      <c r="I319" s="174"/>
      <c r="J319" s="174"/>
      <c r="K319" s="174"/>
      <c r="L319" s="174"/>
      <c r="M319" s="174"/>
      <c r="N319" s="186">
        <v>0</v>
      </c>
      <c r="O319" s="174"/>
      <c r="P319" s="174"/>
      <c r="Q319" s="174"/>
      <c r="R319" s="174"/>
      <c r="S319" s="174"/>
      <c r="T319" s="174"/>
    </row>
    <row r="320" spans="2:20" s="333" customFormat="1" ht="15" customHeight="1" x14ac:dyDescent="0.25">
      <c r="B320" s="518" t="s">
        <v>32</v>
      </c>
      <c r="C320" s="518" t="s">
        <v>149</v>
      </c>
      <c r="E320" s="174"/>
      <c r="F320" s="174"/>
      <c r="G320" s="578">
        <v>5.6000000000000001E-2</v>
      </c>
      <c r="H320" s="174"/>
      <c r="I320" s="174"/>
      <c r="J320" s="174"/>
      <c r="K320" s="174"/>
      <c r="L320" s="174"/>
      <c r="M320" s="174"/>
      <c r="N320" s="186">
        <v>0</v>
      </c>
      <c r="O320" s="174"/>
      <c r="P320" s="174"/>
      <c r="Q320" s="174"/>
      <c r="R320" s="174"/>
      <c r="S320" s="174"/>
      <c r="T320" s="174"/>
    </row>
    <row r="321" spans="2:20" s="333" customFormat="1" ht="15" customHeight="1" x14ac:dyDescent="0.25">
      <c r="B321" s="518" t="s">
        <v>32</v>
      </c>
      <c r="C321" s="518" t="s">
        <v>133</v>
      </c>
      <c r="E321" s="174"/>
      <c r="F321" s="174"/>
      <c r="G321" s="578">
        <v>5.6000000000000001E-2</v>
      </c>
      <c r="H321" s="174"/>
      <c r="I321" s="174"/>
      <c r="J321" s="174"/>
      <c r="K321" s="174"/>
      <c r="L321" s="174"/>
      <c r="M321" s="174"/>
      <c r="N321" s="186">
        <v>0</v>
      </c>
      <c r="O321" s="174"/>
      <c r="P321" s="174"/>
      <c r="Q321" s="174"/>
      <c r="R321" s="174"/>
      <c r="S321" s="174"/>
      <c r="T321" s="174"/>
    </row>
    <row r="322" spans="2:20" s="333" customFormat="1" ht="15" customHeight="1" x14ac:dyDescent="0.25">
      <c r="B322" s="518" t="s">
        <v>32</v>
      </c>
      <c r="C322" s="518" t="s">
        <v>128</v>
      </c>
      <c r="E322" s="174"/>
      <c r="F322" s="174"/>
      <c r="G322" s="578">
        <v>0</v>
      </c>
      <c r="H322" s="174"/>
      <c r="I322" s="174"/>
      <c r="J322" s="174"/>
      <c r="K322" s="174"/>
      <c r="L322" s="174"/>
      <c r="M322" s="174"/>
      <c r="N322" s="186">
        <v>0</v>
      </c>
      <c r="O322" s="174"/>
      <c r="P322" s="174"/>
      <c r="Q322" s="174"/>
      <c r="R322" s="174"/>
      <c r="S322" s="174"/>
      <c r="T322" s="174"/>
    </row>
    <row r="323" spans="2:20" s="333" customFormat="1" ht="15" customHeight="1" x14ac:dyDescent="0.25">
      <c r="B323" s="518" t="s">
        <v>32</v>
      </c>
      <c r="C323" s="518" t="s">
        <v>158</v>
      </c>
      <c r="E323" s="174"/>
      <c r="F323" s="174"/>
      <c r="G323" s="578">
        <v>0.188</v>
      </c>
      <c r="H323" s="174"/>
      <c r="I323" s="174"/>
      <c r="J323" s="174"/>
      <c r="K323" s="174"/>
      <c r="L323" s="174"/>
      <c r="M323" s="174"/>
      <c r="N323" s="186">
        <v>0</v>
      </c>
      <c r="O323" s="174"/>
      <c r="P323" s="174"/>
      <c r="Q323" s="174"/>
      <c r="R323" s="174"/>
      <c r="S323" s="174"/>
      <c r="T323" s="174"/>
    </row>
    <row r="324" spans="2:20" s="333" customFormat="1" ht="15" customHeight="1" x14ac:dyDescent="0.25">
      <c r="B324" s="518" t="s">
        <v>32</v>
      </c>
      <c r="C324" s="518" t="s">
        <v>144</v>
      </c>
      <c r="E324" s="174"/>
      <c r="F324" s="174"/>
      <c r="G324" s="578">
        <v>0</v>
      </c>
      <c r="H324" s="174"/>
      <c r="I324" s="174"/>
      <c r="J324" s="174"/>
      <c r="K324" s="174"/>
      <c r="L324" s="174"/>
      <c r="M324" s="174"/>
      <c r="N324" s="186">
        <v>0</v>
      </c>
      <c r="O324" s="174"/>
      <c r="P324" s="174"/>
      <c r="Q324" s="174"/>
      <c r="R324" s="174"/>
      <c r="S324" s="174"/>
      <c r="T324" s="174"/>
    </row>
    <row r="325" spans="2:20" s="333" customFormat="1" ht="15" customHeight="1" x14ac:dyDescent="0.25">
      <c r="B325" s="518" t="s">
        <v>32</v>
      </c>
      <c r="C325" s="518" t="s">
        <v>101</v>
      </c>
      <c r="E325" s="174"/>
      <c r="F325" s="174"/>
      <c r="G325" s="578">
        <v>-0.05</v>
      </c>
      <c r="H325" s="174"/>
      <c r="I325" s="174"/>
      <c r="J325" s="174"/>
      <c r="K325" s="174"/>
      <c r="L325" s="174"/>
      <c r="M325" s="174"/>
      <c r="N325" s="186">
        <v>0</v>
      </c>
      <c r="O325" s="174"/>
      <c r="P325" s="174"/>
      <c r="Q325" s="174"/>
      <c r="R325" s="174"/>
      <c r="S325" s="174"/>
      <c r="T325" s="174"/>
    </row>
    <row r="326" spans="2:20" s="333" customFormat="1" ht="15" customHeight="1" x14ac:dyDescent="0.25">
      <c r="B326" s="518" t="s">
        <v>63</v>
      </c>
      <c r="C326" s="518" t="s">
        <v>28</v>
      </c>
      <c r="E326" s="174"/>
      <c r="F326" s="174"/>
      <c r="G326" s="578">
        <v>0</v>
      </c>
      <c r="H326" s="174"/>
      <c r="I326" s="174"/>
      <c r="J326" s="174"/>
      <c r="K326" s="174"/>
      <c r="L326" s="174"/>
      <c r="M326" s="174"/>
      <c r="N326" s="186">
        <v>0</v>
      </c>
      <c r="O326" s="174"/>
      <c r="P326" s="174"/>
      <c r="Q326" s="174"/>
      <c r="R326" s="174"/>
      <c r="S326" s="174"/>
      <c r="T326" s="174"/>
    </row>
    <row r="327" spans="2:20" s="333" customFormat="1" ht="15" customHeight="1" x14ac:dyDescent="0.25">
      <c r="B327" s="518" t="s">
        <v>63</v>
      </c>
      <c r="C327" s="518" t="s">
        <v>12</v>
      </c>
      <c r="E327" s="174"/>
      <c r="F327" s="174"/>
      <c r="G327" s="578">
        <v>0</v>
      </c>
      <c r="H327" s="174"/>
      <c r="I327" s="174"/>
      <c r="J327" s="174"/>
      <c r="K327" s="174"/>
      <c r="L327" s="174"/>
      <c r="M327" s="174"/>
      <c r="N327" s="186">
        <v>0</v>
      </c>
      <c r="O327" s="174"/>
      <c r="P327" s="174"/>
      <c r="Q327" s="174"/>
      <c r="R327" s="174"/>
      <c r="S327" s="174"/>
      <c r="T327" s="174"/>
    </row>
    <row r="328" spans="2:20" s="333" customFormat="1" ht="15" customHeight="1" x14ac:dyDescent="0.25">
      <c r="B328" s="518" t="s">
        <v>63</v>
      </c>
      <c r="C328" s="518" t="s">
        <v>147</v>
      </c>
      <c r="E328" s="174"/>
      <c r="F328" s="174"/>
      <c r="G328" s="578">
        <v>-5.2999999999999999E-2</v>
      </c>
      <c r="H328" s="174"/>
      <c r="I328" s="174"/>
      <c r="J328" s="174"/>
      <c r="K328" s="174"/>
      <c r="L328" s="174"/>
      <c r="M328" s="174"/>
      <c r="N328" s="186">
        <v>0</v>
      </c>
      <c r="O328" s="174"/>
      <c r="P328" s="174"/>
      <c r="Q328" s="174"/>
      <c r="R328" s="174"/>
      <c r="S328" s="174"/>
      <c r="T328" s="174"/>
    </row>
    <row r="329" spans="2:20" s="333" customFormat="1" ht="15" customHeight="1" x14ac:dyDescent="0.25">
      <c r="B329" s="518" t="s">
        <v>63</v>
      </c>
      <c r="C329" s="518" t="s">
        <v>82</v>
      </c>
      <c r="E329" s="174"/>
      <c r="F329" s="174"/>
      <c r="G329" s="578">
        <v>-0.25</v>
      </c>
      <c r="H329" s="174"/>
      <c r="I329" s="174"/>
      <c r="J329" s="174"/>
      <c r="K329" s="174"/>
      <c r="L329" s="174"/>
      <c r="M329" s="174"/>
      <c r="N329" s="186">
        <v>0</v>
      </c>
      <c r="O329" s="174"/>
      <c r="P329" s="174"/>
      <c r="Q329" s="174"/>
      <c r="R329" s="174"/>
      <c r="S329" s="174"/>
      <c r="T329" s="174"/>
    </row>
    <row r="330" spans="2:20" s="333" customFormat="1" ht="15" customHeight="1" x14ac:dyDescent="0.25">
      <c r="B330" s="518" t="s">
        <v>63</v>
      </c>
      <c r="C330" s="518" t="s">
        <v>112</v>
      </c>
      <c r="E330" s="174"/>
      <c r="F330" s="174"/>
      <c r="G330" s="578">
        <v>0</v>
      </c>
      <c r="H330" s="174"/>
      <c r="I330" s="174"/>
      <c r="J330" s="174"/>
      <c r="K330" s="174"/>
      <c r="L330" s="174"/>
      <c r="M330" s="174"/>
      <c r="N330" s="186">
        <v>0</v>
      </c>
      <c r="O330" s="174"/>
      <c r="P330" s="174"/>
      <c r="Q330" s="174"/>
      <c r="R330" s="174"/>
      <c r="S330" s="174"/>
      <c r="T330" s="174"/>
    </row>
    <row r="331" spans="2:20" s="333" customFormat="1" ht="15" customHeight="1" x14ac:dyDescent="0.25">
      <c r="B331" s="518" t="s">
        <v>63</v>
      </c>
      <c r="C331" s="518" t="s">
        <v>133</v>
      </c>
      <c r="E331" s="174"/>
      <c r="F331" s="174"/>
      <c r="G331" s="578">
        <v>0</v>
      </c>
      <c r="H331" s="174"/>
      <c r="I331" s="174"/>
      <c r="J331" s="174"/>
      <c r="K331" s="174"/>
      <c r="L331" s="174"/>
      <c r="M331" s="174"/>
      <c r="N331" s="186">
        <v>0</v>
      </c>
      <c r="O331" s="174"/>
      <c r="P331" s="174"/>
      <c r="Q331" s="174"/>
      <c r="R331" s="174"/>
      <c r="S331" s="174"/>
      <c r="T331" s="174"/>
    </row>
    <row r="332" spans="2:20" s="333" customFormat="1" ht="15" customHeight="1" x14ac:dyDescent="0.25">
      <c r="B332" s="518" t="s">
        <v>63</v>
      </c>
      <c r="C332" s="518" t="s">
        <v>101</v>
      </c>
      <c r="E332" s="174"/>
      <c r="F332" s="174"/>
      <c r="G332" s="578">
        <v>-0.1</v>
      </c>
      <c r="H332" s="174"/>
      <c r="I332" s="174"/>
      <c r="J332" s="174"/>
      <c r="K332" s="174"/>
      <c r="L332" s="174"/>
      <c r="M332" s="174"/>
      <c r="N332" s="186">
        <v>0</v>
      </c>
      <c r="O332" s="174"/>
      <c r="P332" s="174"/>
      <c r="Q332" s="174"/>
      <c r="R332" s="174"/>
      <c r="S332" s="174"/>
      <c r="T332" s="174"/>
    </row>
    <row r="333" spans="2:20" s="333" customFormat="1" ht="15" customHeight="1" x14ac:dyDescent="0.25">
      <c r="B333" s="518" t="s">
        <v>68</v>
      </c>
      <c r="C333" s="518" t="s">
        <v>12</v>
      </c>
      <c r="E333" s="174"/>
      <c r="F333" s="174"/>
      <c r="G333" s="578">
        <v>0</v>
      </c>
      <c r="H333" s="174"/>
      <c r="I333" s="174"/>
      <c r="J333" s="174"/>
      <c r="K333" s="174"/>
      <c r="L333" s="174"/>
      <c r="M333" s="174"/>
      <c r="N333" s="186">
        <v>0</v>
      </c>
      <c r="O333" s="174"/>
      <c r="P333" s="174"/>
      <c r="Q333" s="174"/>
      <c r="R333" s="174"/>
      <c r="S333" s="174"/>
      <c r="T333" s="174"/>
    </row>
    <row r="334" spans="2:20" s="333" customFormat="1" ht="15" customHeight="1" x14ac:dyDescent="0.25">
      <c r="B334" s="518" t="s">
        <v>68</v>
      </c>
      <c r="C334" s="518" t="s">
        <v>147</v>
      </c>
      <c r="E334" s="174"/>
      <c r="F334" s="174"/>
      <c r="G334" s="578">
        <v>-5.2999999999999999E-2</v>
      </c>
      <c r="H334" s="174"/>
      <c r="I334" s="174"/>
      <c r="J334" s="174"/>
      <c r="K334" s="174"/>
      <c r="L334" s="174"/>
      <c r="M334" s="174"/>
      <c r="N334" s="186">
        <v>0</v>
      </c>
      <c r="O334" s="174"/>
      <c r="P334" s="174"/>
      <c r="Q334" s="174"/>
      <c r="R334" s="174"/>
      <c r="S334" s="174"/>
      <c r="T334" s="174"/>
    </row>
    <row r="335" spans="2:20" s="333" customFormat="1" ht="15" customHeight="1" x14ac:dyDescent="0.25">
      <c r="B335" s="518" t="s">
        <v>68</v>
      </c>
      <c r="C335" s="518" t="s">
        <v>82</v>
      </c>
      <c r="E335" s="174"/>
      <c r="F335" s="174"/>
      <c r="G335" s="578">
        <v>-0.25</v>
      </c>
      <c r="H335" s="174"/>
      <c r="I335" s="174"/>
      <c r="J335" s="174"/>
      <c r="K335" s="174"/>
      <c r="L335" s="174"/>
      <c r="M335" s="174"/>
      <c r="N335" s="186">
        <v>0</v>
      </c>
      <c r="O335" s="174"/>
      <c r="P335" s="174"/>
      <c r="Q335" s="174"/>
      <c r="R335" s="174"/>
      <c r="S335" s="174"/>
      <c r="T335" s="174"/>
    </row>
    <row r="336" spans="2:20" s="333" customFormat="1" ht="15" customHeight="1" x14ac:dyDescent="0.25">
      <c r="B336" s="518" t="s">
        <v>68</v>
      </c>
      <c r="C336" s="518" t="s">
        <v>101</v>
      </c>
      <c r="E336" s="174"/>
      <c r="F336" s="174"/>
      <c r="G336" s="578">
        <v>-0.1</v>
      </c>
      <c r="H336" s="174"/>
      <c r="I336" s="174"/>
      <c r="J336" s="174"/>
      <c r="K336" s="174"/>
      <c r="L336" s="174"/>
      <c r="M336" s="174"/>
      <c r="N336" s="186">
        <v>0</v>
      </c>
      <c r="O336" s="174"/>
      <c r="P336" s="174"/>
      <c r="Q336" s="174"/>
      <c r="R336" s="174"/>
      <c r="S336" s="174"/>
      <c r="T336" s="174"/>
    </row>
    <row r="337" spans="2:20" s="333" customFormat="1" ht="15" customHeight="1" x14ac:dyDescent="0.25">
      <c r="B337" s="518" t="s">
        <v>616</v>
      </c>
      <c r="C337" s="518" t="s">
        <v>101</v>
      </c>
      <c r="E337" s="174"/>
      <c r="F337" s="174"/>
      <c r="G337" s="578">
        <v>-0.1</v>
      </c>
      <c r="H337" s="174"/>
      <c r="I337" s="174"/>
      <c r="J337" s="174"/>
      <c r="K337" s="174"/>
      <c r="L337" s="174"/>
      <c r="M337" s="174"/>
      <c r="N337" s="186">
        <v>0</v>
      </c>
      <c r="O337" s="174"/>
      <c r="P337" s="174"/>
      <c r="Q337" s="174"/>
      <c r="R337" s="174"/>
      <c r="S337" s="174"/>
      <c r="T337" s="174"/>
    </row>
    <row r="338" spans="2:20" s="333" customFormat="1" ht="15" customHeight="1" x14ac:dyDescent="0.25">
      <c r="B338" s="518" t="s">
        <v>77</v>
      </c>
      <c r="C338" s="518" t="s">
        <v>12</v>
      </c>
      <c r="E338" s="174"/>
      <c r="F338" s="174"/>
      <c r="G338" s="578">
        <v>0</v>
      </c>
      <c r="H338" s="174"/>
      <c r="I338" s="174"/>
      <c r="J338" s="174"/>
      <c r="K338" s="174"/>
      <c r="L338" s="174"/>
      <c r="M338" s="174"/>
      <c r="N338" s="186">
        <v>0</v>
      </c>
      <c r="O338" s="174"/>
      <c r="P338" s="174"/>
      <c r="Q338" s="174"/>
      <c r="R338" s="174"/>
      <c r="S338" s="174"/>
      <c r="T338" s="174"/>
    </row>
    <row r="339" spans="2:20" s="333" customFormat="1" ht="15" customHeight="1" x14ac:dyDescent="0.25">
      <c r="B339" s="518" t="s">
        <v>77</v>
      </c>
      <c r="C339" s="518" t="s">
        <v>147</v>
      </c>
      <c r="E339" s="174"/>
      <c r="F339" s="174"/>
      <c r="G339" s="578">
        <v>-5.2999999999999999E-2</v>
      </c>
      <c r="H339" s="174"/>
      <c r="I339" s="174"/>
      <c r="J339" s="174"/>
      <c r="K339" s="174"/>
      <c r="L339" s="174"/>
      <c r="M339" s="174"/>
      <c r="N339" s="186">
        <v>0</v>
      </c>
      <c r="O339" s="174"/>
      <c r="P339" s="174"/>
      <c r="Q339" s="174"/>
      <c r="R339" s="174"/>
      <c r="S339" s="174"/>
      <c r="T339" s="174"/>
    </row>
    <row r="340" spans="2:20" s="333" customFormat="1" ht="15" customHeight="1" x14ac:dyDescent="0.25">
      <c r="B340" s="518" t="s">
        <v>77</v>
      </c>
      <c r="C340" s="518" t="s">
        <v>101</v>
      </c>
      <c r="E340" s="174"/>
      <c r="F340" s="174"/>
      <c r="G340" s="578">
        <v>-0.1</v>
      </c>
      <c r="H340" s="174"/>
      <c r="I340" s="174"/>
      <c r="J340" s="174"/>
      <c r="K340" s="174"/>
      <c r="L340" s="174"/>
      <c r="M340" s="174"/>
      <c r="N340" s="186">
        <v>0</v>
      </c>
      <c r="O340" s="174"/>
      <c r="P340" s="174"/>
      <c r="Q340" s="174"/>
      <c r="R340" s="174"/>
      <c r="S340" s="174"/>
      <c r="T340" s="174"/>
    </row>
    <row r="341" spans="2:20" s="333" customFormat="1" ht="15" customHeight="1" x14ac:dyDescent="0.25">
      <c r="B341" s="518" t="s">
        <v>50</v>
      </c>
      <c r="C341" s="518" t="s">
        <v>12</v>
      </c>
      <c r="E341" s="174"/>
      <c r="F341" s="174"/>
      <c r="G341" s="578">
        <v>0</v>
      </c>
      <c r="H341" s="174"/>
      <c r="I341" s="174"/>
      <c r="J341" s="174"/>
      <c r="K341" s="174"/>
      <c r="L341" s="174"/>
      <c r="M341" s="174"/>
      <c r="N341" s="186">
        <v>0</v>
      </c>
      <c r="O341" s="174"/>
      <c r="P341" s="174"/>
      <c r="Q341" s="174"/>
      <c r="R341" s="174"/>
      <c r="S341" s="174"/>
      <c r="T341" s="174"/>
    </row>
    <row r="342" spans="2:20" s="333" customFormat="1" ht="15" customHeight="1" x14ac:dyDescent="0.25">
      <c r="B342" s="518" t="s">
        <v>50</v>
      </c>
      <c r="C342" s="518" t="s">
        <v>147</v>
      </c>
      <c r="E342" s="174"/>
      <c r="F342" s="174"/>
      <c r="G342" s="578">
        <v>-5.2999999999999999E-2</v>
      </c>
      <c r="H342" s="174"/>
      <c r="I342" s="174"/>
      <c r="J342" s="174"/>
      <c r="K342" s="174"/>
      <c r="L342" s="174"/>
      <c r="M342" s="174"/>
      <c r="N342" s="186">
        <v>0</v>
      </c>
      <c r="O342" s="174"/>
      <c r="P342" s="174"/>
      <c r="Q342" s="174"/>
      <c r="R342" s="174"/>
      <c r="S342" s="174"/>
      <c r="T342" s="174"/>
    </row>
    <row r="343" spans="2:20" s="333" customFormat="1" ht="15" customHeight="1" x14ac:dyDescent="0.25">
      <c r="B343" s="518" t="s">
        <v>50</v>
      </c>
      <c r="C343" s="518" t="s">
        <v>101</v>
      </c>
      <c r="E343" s="174"/>
      <c r="F343" s="174"/>
      <c r="G343" s="578">
        <v>-0.1</v>
      </c>
      <c r="H343" s="174"/>
      <c r="I343" s="174"/>
      <c r="J343" s="174"/>
      <c r="K343" s="174"/>
      <c r="L343" s="174"/>
      <c r="M343" s="174"/>
      <c r="N343" s="186">
        <v>0</v>
      </c>
      <c r="O343" s="174"/>
      <c r="P343" s="174"/>
      <c r="Q343" s="174"/>
      <c r="R343" s="174"/>
      <c r="S343" s="174"/>
      <c r="T343" s="174"/>
    </row>
    <row r="344" spans="2:20" s="333" customFormat="1" ht="15" customHeight="1" x14ac:dyDescent="0.25">
      <c r="B344" s="518" t="s">
        <v>617</v>
      </c>
      <c r="C344" s="518" t="s">
        <v>28</v>
      </c>
      <c r="E344" s="174"/>
      <c r="F344" s="174"/>
      <c r="G344" s="578">
        <v>0</v>
      </c>
      <c r="H344" s="174"/>
      <c r="I344" s="174"/>
      <c r="J344" s="174"/>
      <c r="K344" s="174"/>
      <c r="L344" s="174"/>
      <c r="M344" s="174"/>
      <c r="N344" s="186">
        <v>0</v>
      </c>
      <c r="O344" s="174"/>
      <c r="P344" s="174"/>
      <c r="Q344" s="174"/>
      <c r="R344" s="174"/>
      <c r="S344" s="174"/>
      <c r="T344" s="174"/>
    </row>
    <row r="345" spans="2:20" s="333" customFormat="1" ht="15" customHeight="1" x14ac:dyDescent="0.25">
      <c r="B345" s="518" t="s">
        <v>617</v>
      </c>
      <c r="C345" s="518" t="s">
        <v>12</v>
      </c>
      <c r="E345" s="174"/>
      <c r="F345" s="174"/>
      <c r="G345" s="578">
        <v>0</v>
      </c>
      <c r="H345" s="174"/>
      <c r="I345" s="174"/>
      <c r="J345" s="174"/>
      <c r="K345" s="174"/>
      <c r="L345" s="174"/>
      <c r="M345" s="174"/>
      <c r="N345" s="186">
        <v>0</v>
      </c>
      <c r="O345" s="174"/>
      <c r="P345" s="174"/>
      <c r="Q345" s="174"/>
      <c r="R345" s="174"/>
      <c r="S345" s="174"/>
      <c r="T345" s="174"/>
    </row>
    <row r="346" spans="2:20" s="333" customFormat="1" ht="15" customHeight="1" x14ac:dyDescent="0.25">
      <c r="B346" s="518" t="s">
        <v>617</v>
      </c>
      <c r="C346" s="518" t="s">
        <v>147</v>
      </c>
      <c r="E346" s="174"/>
      <c r="F346" s="174"/>
      <c r="G346" s="578">
        <v>-5.2999999999999999E-2</v>
      </c>
      <c r="H346" s="174"/>
      <c r="I346" s="174"/>
      <c r="J346" s="174"/>
      <c r="K346" s="174"/>
      <c r="L346" s="174"/>
      <c r="M346" s="174"/>
      <c r="N346" s="186">
        <v>0</v>
      </c>
      <c r="O346" s="174"/>
      <c r="P346" s="174"/>
      <c r="Q346" s="174"/>
      <c r="R346" s="174"/>
      <c r="S346" s="174"/>
      <c r="T346" s="174"/>
    </row>
    <row r="347" spans="2:20" s="333" customFormat="1" ht="15" customHeight="1" x14ac:dyDescent="0.25">
      <c r="B347" s="518" t="s">
        <v>617</v>
      </c>
      <c r="C347" s="518" t="s">
        <v>82</v>
      </c>
      <c r="E347" s="174"/>
      <c r="F347" s="174"/>
      <c r="G347" s="578">
        <v>-0.25</v>
      </c>
      <c r="H347" s="174"/>
      <c r="I347" s="174"/>
      <c r="J347" s="174"/>
      <c r="K347" s="174"/>
      <c r="L347" s="174"/>
      <c r="M347" s="174"/>
      <c r="N347" s="186">
        <v>0</v>
      </c>
      <c r="O347" s="174"/>
      <c r="P347" s="174"/>
      <c r="Q347" s="174"/>
      <c r="R347" s="174"/>
      <c r="S347" s="174"/>
      <c r="T347" s="174"/>
    </row>
    <row r="348" spans="2:20" s="333" customFormat="1" ht="15" customHeight="1" x14ac:dyDescent="0.25">
      <c r="B348" s="518" t="s">
        <v>617</v>
      </c>
      <c r="C348" s="518" t="s">
        <v>133</v>
      </c>
      <c r="E348" s="174"/>
      <c r="F348" s="174"/>
      <c r="G348" s="578">
        <v>0</v>
      </c>
      <c r="H348" s="174"/>
      <c r="I348" s="174"/>
      <c r="J348" s="174"/>
      <c r="K348" s="174"/>
      <c r="L348" s="174"/>
      <c r="M348" s="174"/>
      <c r="N348" s="186">
        <v>0</v>
      </c>
      <c r="O348" s="174"/>
      <c r="P348" s="174"/>
      <c r="Q348" s="174"/>
      <c r="R348" s="174"/>
      <c r="S348" s="174"/>
      <c r="T348" s="174"/>
    </row>
    <row r="349" spans="2:20" s="333" customFormat="1" ht="15" customHeight="1" x14ac:dyDescent="0.25">
      <c r="B349" s="518" t="s">
        <v>617</v>
      </c>
      <c r="C349" s="518" t="s">
        <v>101</v>
      </c>
      <c r="E349" s="174"/>
      <c r="F349" s="174"/>
      <c r="G349" s="578">
        <v>-0.1</v>
      </c>
      <c r="H349" s="174"/>
      <c r="I349" s="174"/>
      <c r="J349" s="174"/>
      <c r="K349" s="174"/>
      <c r="L349" s="174"/>
      <c r="M349" s="174"/>
      <c r="N349" s="186">
        <v>0</v>
      </c>
      <c r="O349" s="174"/>
      <c r="P349" s="174"/>
      <c r="Q349" s="174"/>
      <c r="R349" s="174"/>
      <c r="S349" s="174"/>
      <c r="T349" s="174"/>
    </row>
    <row r="350" spans="2:20" s="333" customFormat="1" ht="15" customHeight="1" x14ac:dyDescent="0.25">
      <c r="B350" s="518" t="s">
        <v>53</v>
      </c>
      <c r="C350" s="518" t="s">
        <v>28</v>
      </c>
      <c r="E350" s="174"/>
      <c r="F350" s="174"/>
      <c r="G350" s="578">
        <v>0</v>
      </c>
      <c r="H350" s="174"/>
      <c r="I350" s="174"/>
      <c r="J350" s="174"/>
      <c r="K350" s="174"/>
      <c r="L350" s="174"/>
      <c r="M350" s="174"/>
      <c r="N350" s="186">
        <v>0</v>
      </c>
      <c r="O350" s="174"/>
      <c r="P350" s="174"/>
      <c r="Q350" s="174"/>
      <c r="R350" s="174"/>
      <c r="S350" s="174"/>
      <c r="T350" s="174"/>
    </row>
    <row r="351" spans="2:20" s="333" customFormat="1" ht="15" customHeight="1" x14ac:dyDescent="0.25">
      <c r="B351" s="518" t="s">
        <v>53</v>
      </c>
      <c r="C351" s="518" t="s">
        <v>12</v>
      </c>
      <c r="E351" s="174"/>
      <c r="F351" s="174"/>
      <c r="G351" s="578">
        <v>0</v>
      </c>
      <c r="H351" s="174"/>
      <c r="I351" s="174"/>
      <c r="J351" s="174"/>
      <c r="K351" s="174"/>
      <c r="L351" s="174"/>
      <c r="M351" s="174"/>
      <c r="N351" s="186">
        <v>0</v>
      </c>
      <c r="O351" s="174"/>
      <c r="P351" s="174"/>
      <c r="Q351" s="174"/>
      <c r="R351" s="174"/>
      <c r="S351" s="174"/>
      <c r="T351" s="174"/>
    </row>
    <row r="352" spans="2:20" s="333" customFormat="1" ht="15" customHeight="1" x14ac:dyDescent="0.25">
      <c r="B352" s="518" t="s">
        <v>53</v>
      </c>
      <c r="C352" s="518" t="s">
        <v>147</v>
      </c>
      <c r="E352" s="174"/>
      <c r="F352" s="174"/>
      <c r="G352" s="578">
        <v>-5.2999999999999999E-2</v>
      </c>
      <c r="H352" s="174"/>
      <c r="I352" s="174"/>
      <c r="J352" s="174"/>
      <c r="K352" s="174"/>
      <c r="L352" s="174"/>
      <c r="M352" s="174"/>
      <c r="N352" s="186">
        <v>0</v>
      </c>
      <c r="O352" s="174"/>
      <c r="P352" s="174"/>
      <c r="Q352" s="174"/>
      <c r="R352" s="174"/>
      <c r="S352" s="174"/>
      <c r="T352" s="174"/>
    </row>
    <row r="353" spans="2:20" s="333" customFormat="1" ht="15" customHeight="1" x14ac:dyDescent="0.25">
      <c r="B353" s="518" t="s">
        <v>53</v>
      </c>
      <c r="C353" s="518" t="s">
        <v>82</v>
      </c>
      <c r="E353" s="174"/>
      <c r="F353" s="174"/>
      <c r="G353" s="578">
        <v>-0.25</v>
      </c>
      <c r="H353" s="174"/>
      <c r="I353" s="174"/>
      <c r="J353" s="174"/>
      <c r="K353" s="174"/>
      <c r="L353" s="174"/>
      <c r="M353" s="174"/>
      <c r="N353" s="186">
        <v>0</v>
      </c>
      <c r="O353" s="174"/>
      <c r="P353" s="174"/>
      <c r="Q353" s="174"/>
      <c r="R353" s="174"/>
      <c r="S353" s="174"/>
      <c r="T353" s="174"/>
    </row>
    <row r="354" spans="2:20" s="333" customFormat="1" ht="15" customHeight="1" x14ac:dyDescent="0.25">
      <c r="B354" s="518" t="s">
        <v>53</v>
      </c>
      <c r="C354" s="518" t="s">
        <v>112</v>
      </c>
      <c r="E354" s="174"/>
      <c r="F354" s="174"/>
      <c r="G354" s="578">
        <v>0</v>
      </c>
      <c r="H354" s="174"/>
      <c r="I354" s="174"/>
      <c r="J354" s="174"/>
      <c r="K354" s="174"/>
      <c r="L354" s="174"/>
      <c r="M354" s="174"/>
      <c r="N354" s="186">
        <v>0</v>
      </c>
      <c r="O354" s="174"/>
      <c r="P354" s="174"/>
      <c r="Q354" s="174"/>
      <c r="R354" s="174"/>
      <c r="S354" s="174"/>
      <c r="T354" s="174"/>
    </row>
    <row r="355" spans="2:20" s="333" customFormat="1" ht="15" customHeight="1" x14ac:dyDescent="0.25">
      <c r="B355" s="518" t="s">
        <v>53</v>
      </c>
      <c r="C355" s="518" t="s">
        <v>133</v>
      </c>
      <c r="E355" s="174"/>
      <c r="F355" s="174"/>
      <c r="G355" s="578">
        <v>0</v>
      </c>
      <c r="H355" s="174"/>
      <c r="I355" s="174"/>
      <c r="J355" s="174"/>
      <c r="K355" s="174"/>
      <c r="L355" s="174"/>
      <c r="M355" s="174"/>
      <c r="N355" s="186">
        <v>0</v>
      </c>
      <c r="O355" s="174"/>
      <c r="P355" s="174"/>
      <c r="Q355" s="174"/>
      <c r="R355" s="174"/>
      <c r="S355" s="174"/>
      <c r="T355" s="174"/>
    </row>
    <row r="356" spans="2:20" s="333" customFormat="1" ht="15" customHeight="1" x14ac:dyDescent="0.25">
      <c r="B356" s="518" t="s">
        <v>53</v>
      </c>
      <c r="C356" s="518" t="s">
        <v>101</v>
      </c>
      <c r="E356" s="174"/>
      <c r="F356" s="174"/>
      <c r="G356" s="578">
        <v>-0.1</v>
      </c>
      <c r="H356" s="174"/>
      <c r="I356" s="174"/>
      <c r="J356" s="174"/>
      <c r="K356" s="174"/>
      <c r="L356" s="174"/>
      <c r="M356" s="174"/>
      <c r="N356" s="186">
        <v>0</v>
      </c>
      <c r="O356" s="174"/>
      <c r="P356" s="174"/>
      <c r="Q356" s="174"/>
      <c r="R356" s="174"/>
      <c r="S356" s="174"/>
      <c r="T356" s="174"/>
    </row>
    <row r="357" spans="2:20" s="333" customFormat="1" ht="15" customHeight="1" x14ac:dyDescent="0.25">
      <c r="B357" s="518" t="s">
        <v>618</v>
      </c>
      <c r="C357" s="518" t="s">
        <v>101</v>
      </c>
      <c r="E357" s="174"/>
      <c r="F357" s="174"/>
      <c r="G357" s="578">
        <v>-0.1</v>
      </c>
      <c r="H357" s="174"/>
      <c r="I357" s="174"/>
      <c r="J357" s="174"/>
      <c r="K357" s="174"/>
      <c r="L357" s="174"/>
      <c r="M357" s="174"/>
      <c r="N357" s="186">
        <v>0</v>
      </c>
      <c r="O357" s="174"/>
      <c r="P357" s="174"/>
      <c r="Q357" s="174"/>
      <c r="R357" s="174"/>
      <c r="S357" s="174"/>
      <c r="T357" s="174"/>
    </row>
    <row r="358" spans="2:20" s="333" customFormat="1" ht="15" customHeight="1" x14ac:dyDescent="0.25">
      <c r="B358" s="518" t="s">
        <v>93</v>
      </c>
      <c r="C358" s="518" t="s">
        <v>12</v>
      </c>
      <c r="E358" s="174"/>
      <c r="F358" s="174"/>
      <c r="G358" s="578">
        <v>0</v>
      </c>
      <c r="H358" s="174"/>
      <c r="I358" s="174"/>
      <c r="J358" s="174"/>
      <c r="K358" s="174"/>
      <c r="L358" s="174"/>
      <c r="M358" s="174"/>
      <c r="N358" s="186">
        <v>0</v>
      </c>
      <c r="O358" s="174"/>
      <c r="P358" s="174"/>
      <c r="Q358" s="174"/>
      <c r="R358" s="174"/>
      <c r="S358" s="174"/>
      <c r="T358" s="174"/>
    </row>
    <row r="359" spans="2:20" s="333" customFormat="1" ht="15" customHeight="1" x14ac:dyDescent="0.25">
      <c r="B359" s="518" t="s">
        <v>93</v>
      </c>
      <c r="C359" s="518" t="s">
        <v>147</v>
      </c>
      <c r="E359" s="174"/>
      <c r="F359" s="174"/>
      <c r="G359" s="578">
        <v>-5.2999999999999999E-2</v>
      </c>
      <c r="H359" s="174"/>
      <c r="I359" s="174"/>
      <c r="J359" s="174"/>
      <c r="K359" s="174"/>
      <c r="L359" s="174"/>
      <c r="M359" s="174"/>
      <c r="N359" s="186">
        <v>0</v>
      </c>
      <c r="O359" s="174"/>
      <c r="P359" s="174"/>
      <c r="Q359" s="174"/>
      <c r="R359" s="174"/>
      <c r="S359" s="174"/>
      <c r="T359" s="174"/>
    </row>
    <row r="360" spans="2:20" s="333" customFormat="1" ht="15" customHeight="1" x14ac:dyDescent="0.25">
      <c r="B360" s="518" t="s">
        <v>93</v>
      </c>
      <c r="C360" s="518" t="s">
        <v>101</v>
      </c>
      <c r="E360" s="174"/>
      <c r="F360" s="174"/>
      <c r="G360" s="578">
        <v>-0.1</v>
      </c>
      <c r="H360" s="174"/>
      <c r="I360" s="174"/>
      <c r="J360" s="174"/>
      <c r="K360" s="174"/>
      <c r="L360" s="174"/>
      <c r="M360" s="174"/>
      <c r="N360" s="186">
        <v>0</v>
      </c>
      <c r="O360" s="174"/>
      <c r="P360" s="174"/>
      <c r="Q360" s="174"/>
      <c r="R360" s="174"/>
      <c r="S360" s="174"/>
      <c r="T360" s="174"/>
    </row>
    <row r="361" spans="2:20" s="333" customFormat="1" ht="15" customHeight="1" x14ac:dyDescent="0.25">
      <c r="B361" s="518" t="s">
        <v>28</v>
      </c>
      <c r="C361" s="518" t="s">
        <v>14</v>
      </c>
      <c r="E361" s="174"/>
      <c r="F361" s="174"/>
      <c r="G361" s="578">
        <v>0.28599999999999998</v>
      </c>
      <c r="H361" s="174"/>
      <c r="I361" s="174"/>
      <c r="J361" s="174"/>
      <c r="K361" s="174"/>
      <c r="L361" s="174"/>
      <c r="M361" s="174"/>
      <c r="N361" s="186">
        <v>0</v>
      </c>
      <c r="O361" s="174"/>
      <c r="P361" s="174"/>
      <c r="Q361" s="174"/>
      <c r="R361" s="174"/>
      <c r="S361" s="174"/>
      <c r="T361" s="174"/>
    </row>
    <row r="362" spans="2:20" s="333" customFormat="1" ht="15" customHeight="1" x14ac:dyDescent="0.25">
      <c r="B362" s="518" t="s">
        <v>28</v>
      </c>
      <c r="C362" s="518" t="s">
        <v>95</v>
      </c>
      <c r="E362" s="174"/>
      <c r="F362" s="174"/>
      <c r="G362" s="578">
        <v>0.125</v>
      </c>
      <c r="H362" s="174"/>
      <c r="I362" s="174"/>
      <c r="J362" s="174"/>
      <c r="K362" s="174"/>
      <c r="L362" s="174"/>
      <c r="M362" s="174"/>
      <c r="N362" s="186">
        <v>0</v>
      </c>
      <c r="O362" s="174"/>
      <c r="P362" s="174"/>
      <c r="Q362" s="174"/>
      <c r="R362" s="174"/>
      <c r="S362" s="174"/>
      <c r="T362" s="174"/>
    </row>
    <row r="363" spans="2:20" s="333" customFormat="1" ht="15" customHeight="1" x14ac:dyDescent="0.25">
      <c r="B363" s="518" t="s">
        <v>28</v>
      </c>
      <c r="C363" s="518" t="s">
        <v>61</v>
      </c>
      <c r="E363" s="174"/>
      <c r="F363" s="174"/>
      <c r="G363" s="578">
        <v>0.125</v>
      </c>
      <c r="H363" s="174"/>
      <c r="I363" s="174"/>
      <c r="J363" s="174"/>
      <c r="K363" s="174"/>
      <c r="L363" s="174"/>
      <c r="M363" s="174"/>
      <c r="N363" s="186">
        <v>0</v>
      </c>
      <c r="O363" s="174"/>
      <c r="P363" s="174"/>
      <c r="Q363" s="174"/>
      <c r="R363" s="174"/>
      <c r="S363" s="174"/>
      <c r="T363" s="174"/>
    </row>
    <row r="364" spans="2:20" s="333" customFormat="1" ht="15" customHeight="1" x14ac:dyDescent="0.25">
      <c r="B364" s="518" t="s">
        <v>28</v>
      </c>
      <c r="C364" s="518" t="s">
        <v>42</v>
      </c>
      <c r="E364" s="174"/>
      <c r="F364" s="174"/>
      <c r="G364" s="578">
        <v>0.28599999999999998</v>
      </c>
      <c r="H364" s="174"/>
      <c r="I364" s="174"/>
      <c r="J364" s="174"/>
      <c r="K364" s="174"/>
      <c r="L364" s="174"/>
      <c r="M364" s="174"/>
      <c r="N364" s="186">
        <v>0</v>
      </c>
      <c r="O364" s="174"/>
      <c r="P364" s="174"/>
      <c r="Q364" s="174"/>
      <c r="R364" s="174"/>
      <c r="S364" s="174"/>
      <c r="T364" s="174"/>
    </row>
    <row r="365" spans="2:20" s="333" customFormat="1" ht="15" customHeight="1" x14ac:dyDescent="0.25">
      <c r="B365" s="518" t="s">
        <v>28</v>
      </c>
      <c r="C365" s="518" t="s">
        <v>12</v>
      </c>
      <c r="E365" s="174"/>
      <c r="F365" s="174"/>
      <c r="G365" s="578">
        <v>0</v>
      </c>
      <c r="H365" s="174"/>
      <c r="I365" s="174"/>
      <c r="J365" s="174"/>
      <c r="K365" s="174"/>
      <c r="L365" s="174"/>
      <c r="M365" s="174"/>
      <c r="N365" s="186">
        <v>0</v>
      </c>
      <c r="O365" s="174"/>
      <c r="P365" s="174"/>
      <c r="Q365" s="174"/>
      <c r="R365" s="174"/>
      <c r="S365" s="174"/>
      <c r="T365" s="174"/>
    </row>
    <row r="366" spans="2:20" s="333" customFormat="1" ht="15" customHeight="1" x14ac:dyDescent="0.25">
      <c r="B366" s="518" t="s">
        <v>28</v>
      </c>
      <c r="C366" s="518" t="s">
        <v>147</v>
      </c>
      <c r="E366" s="174"/>
      <c r="F366" s="174"/>
      <c r="G366" s="578">
        <v>-5.2999999999999999E-2</v>
      </c>
      <c r="H366" s="174"/>
      <c r="I366" s="174"/>
      <c r="J366" s="174"/>
      <c r="K366" s="174"/>
      <c r="L366" s="174"/>
      <c r="M366" s="174"/>
      <c r="N366" s="186">
        <v>0</v>
      </c>
      <c r="O366" s="174"/>
      <c r="P366" s="174"/>
      <c r="Q366" s="174"/>
      <c r="R366" s="174"/>
      <c r="S366" s="174"/>
      <c r="T366" s="174"/>
    </row>
    <row r="367" spans="2:20" s="333" customFormat="1" ht="15" customHeight="1" x14ac:dyDescent="0.25">
      <c r="B367" s="518" t="s">
        <v>28</v>
      </c>
      <c r="C367" s="518" t="s">
        <v>49</v>
      </c>
      <c r="E367" s="174"/>
      <c r="F367" s="174"/>
      <c r="G367" s="578">
        <v>0.125</v>
      </c>
      <c r="H367" s="174"/>
      <c r="I367" s="174"/>
      <c r="J367" s="174"/>
      <c r="K367" s="174"/>
      <c r="L367" s="174"/>
      <c r="M367" s="174"/>
      <c r="N367" s="186">
        <v>0</v>
      </c>
      <c r="O367" s="174"/>
      <c r="P367" s="174"/>
      <c r="Q367" s="174"/>
      <c r="R367" s="174"/>
      <c r="S367" s="174"/>
      <c r="T367" s="174"/>
    </row>
    <row r="368" spans="2:20" s="333" customFormat="1" ht="15" customHeight="1" x14ac:dyDescent="0.25">
      <c r="B368" s="518" t="s">
        <v>28</v>
      </c>
      <c r="C368" s="518" t="s">
        <v>260</v>
      </c>
      <c r="E368" s="174"/>
      <c r="F368" s="174"/>
      <c r="G368" s="578">
        <v>-5.2999999999999999E-2</v>
      </c>
      <c r="H368" s="174"/>
      <c r="I368" s="174"/>
      <c r="J368" s="174"/>
      <c r="K368" s="174"/>
      <c r="L368" s="174"/>
      <c r="M368" s="174"/>
      <c r="N368" s="186">
        <v>0</v>
      </c>
      <c r="O368" s="174"/>
      <c r="P368" s="174"/>
      <c r="Q368" s="174"/>
      <c r="R368" s="174"/>
      <c r="S368" s="174"/>
      <c r="T368" s="174"/>
    </row>
    <row r="369" spans="2:20" s="333" customFormat="1" ht="15" customHeight="1" x14ac:dyDescent="0.25">
      <c r="B369" s="518" t="s">
        <v>28</v>
      </c>
      <c r="C369" s="518" t="s">
        <v>38</v>
      </c>
      <c r="E369" s="174"/>
      <c r="F369" s="174"/>
      <c r="G369" s="578">
        <v>0.125</v>
      </c>
      <c r="H369" s="174"/>
      <c r="I369" s="174"/>
      <c r="J369" s="174"/>
      <c r="K369" s="174"/>
      <c r="L369" s="174"/>
      <c r="M369" s="174"/>
      <c r="N369" s="186">
        <v>0</v>
      </c>
      <c r="O369" s="174"/>
      <c r="P369" s="174"/>
      <c r="Q369" s="174"/>
      <c r="R369" s="174"/>
      <c r="S369" s="174"/>
      <c r="T369" s="174"/>
    </row>
    <row r="370" spans="2:20" s="333" customFormat="1" ht="15" customHeight="1" x14ac:dyDescent="0.25">
      <c r="B370" s="518" t="s">
        <v>28</v>
      </c>
      <c r="C370" s="518" t="s">
        <v>67</v>
      </c>
      <c r="E370" s="174"/>
      <c r="F370" s="174"/>
      <c r="G370" s="578">
        <v>0.125</v>
      </c>
      <c r="H370" s="174"/>
      <c r="I370" s="174"/>
      <c r="J370" s="174"/>
      <c r="K370" s="174"/>
      <c r="L370" s="174"/>
      <c r="M370" s="174"/>
      <c r="N370" s="186">
        <v>0</v>
      </c>
      <c r="O370" s="174"/>
      <c r="P370" s="174"/>
      <c r="Q370" s="174"/>
      <c r="R370" s="174"/>
      <c r="S370" s="174"/>
      <c r="T370" s="174"/>
    </row>
    <row r="371" spans="2:20" s="333" customFormat="1" ht="15" customHeight="1" x14ac:dyDescent="0.25">
      <c r="B371" s="518" t="s">
        <v>28</v>
      </c>
      <c r="C371" s="518" t="s">
        <v>48</v>
      </c>
      <c r="E371" s="174"/>
      <c r="F371" s="174"/>
      <c r="G371" s="578">
        <v>0.28599999999999998</v>
      </c>
      <c r="H371" s="174"/>
      <c r="I371" s="174"/>
      <c r="J371" s="174"/>
      <c r="K371" s="174"/>
      <c r="L371" s="174"/>
      <c r="M371" s="174"/>
      <c r="N371" s="186">
        <v>0</v>
      </c>
      <c r="O371" s="174"/>
      <c r="P371" s="174"/>
      <c r="Q371" s="174"/>
      <c r="R371" s="174"/>
      <c r="S371" s="174"/>
      <c r="T371" s="174"/>
    </row>
    <row r="372" spans="2:20" s="333" customFormat="1" ht="15" customHeight="1" x14ac:dyDescent="0.25">
      <c r="B372" s="518" t="s">
        <v>28</v>
      </c>
      <c r="C372" s="518" t="s">
        <v>72</v>
      </c>
      <c r="E372" s="174"/>
      <c r="F372" s="174"/>
      <c r="G372" s="578">
        <v>0</v>
      </c>
      <c r="H372" s="174"/>
      <c r="I372" s="174"/>
      <c r="J372" s="174"/>
      <c r="K372" s="174"/>
      <c r="L372" s="174"/>
      <c r="M372" s="174"/>
      <c r="N372" s="186">
        <v>0</v>
      </c>
      <c r="O372" s="174"/>
      <c r="P372" s="174"/>
      <c r="Q372" s="174"/>
      <c r="R372" s="174"/>
      <c r="S372" s="174"/>
      <c r="T372" s="174"/>
    </row>
    <row r="373" spans="2:20" s="333" customFormat="1" ht="15" customHeight="1" x14ac:dyDescent="0.25">
      <c r="B373" s="518" t="s">
        <v>28</v>
      </c>
      <c r="C373" s="518" t="s">
        <v>40</v>
      </c>
      <c r="E373" s="174"/>
      <c r="F373" s="174"/>
      <c r="G373" s="578">
        <v>0.28599999999999998</v>
      </c>
      <c r="H373" s="174"/>
      <c r="I373" s="174"/>
      <c r="J373" s="174"/>
      <c r="K373" s="174"/>
      <c r="L373" s="174"/>
      <c r="M373" s="174"/>
      <c r="N373" s="186">
        <v>0</v>
      </c>
      <c r="O373" s="174"/>
      <c r="P373" s="174"/>
      <c r="Q373" s="174"/>
      <c r="R373" s="174"/>
      <c r="S373" s="174"/>
      <c r="T373" s="174"/>
    </row>
    <row r="374" spans="2:20" s="333" customFormat="1" ht="15" customHeight="1" x14ac:dyDescent="0.25">
      <c r="B374" s="518" t="s">
        <v>28</v>
      </c>
      <c r="C374" s="518" t="s">
        <v>64</v>
      </c>
      <c r="E374" s="174"/>
      <c r="F374" s="174"/>
      <c r="G374" s="578">
        <v>0.28599999999999998</v>
      </c>
      <c r="H374" s="174"/>
      <c r="I374" s="174"/>
      <c r="J374" s="174"/>
      <c r="K374" s="174"/>
      <c r="L374" s="174"/>
      <c r="M374" s="174"/>
      <c r="N374" s="186">
        <v>0</v>
      </c>
      <c r="O374" s="174"/>
      <c r="P374" s="174"/>
      <c r="Q374" s="174"/>
      <c r="R374" s="174"/>
      <c r="S374" s="174"/>
      <c r="T374" s="174"/>
    </row>
    <row r="375" spans="2:20" s="333" customFormat="1" ht="15" customHeight="1" x14ac:dyDescent="0.25">
      <c r="B375" s="518" t="s">
        <v>28</v>
      </c>
      <c r="C375" s="518" t="s">
        <v>76</v>
      </c>
      <c r="E375" s="174"/>
      <c r="F375" s="174"/>
      <c r="G375" s="578">
        <v>0.28599999999999998</v>
      </c>
      <c r="H375" s="174"/>
      <c r="I375" s="174"/>
      <c r="J375" s="174"/>
      <c r="K375" s="174"/>
      <c r="L375" s="174"/>
      <c r="M375" s="174"/>
      <c r="N375" s="186">
        <v>0</v>
      </c>
      <c r="O375" s="174"/>
      <c r="P375" s="174"/>
      <c r="Q375" s="174"/>
      <c r="R375" s="174"/>
      <c r="S375" s="174"/>
      <c r="T375" s="174"/>
    </row>
    <row r="376" spans="2:20" s="333" customFormat="1" ht="15" customHeight="1" x14ac:dyDescent="0.25">
      <c r="B376" s="518" t="s">
        <v>28</v>
      </c>
      <c r="C376" s="518" t="s">
        <v>142</v>
      </c>
      <c r="E376" s="174"/>
      <c r="F376" s="174"/>
      <c r="G376" s="578">
        <v>0.125</v>
      </c>
      <c r="H376" s="174"/>
      <c r="I376" s="174"/>
      <c r="J376" s="174"/>
      <c r="K376" s="174"/>
      <c r="L376" s="174"/>
      <c r="M376" s="174"/>
      <c r="N376" s="186">
        <v>0</v>
      </c>
      <c r="O376" s="174"/>
      <c r="P376" s="174"/>
      <c r="Q376" s="174"/>
      <c r="R376" s="174"/>
      <c r="S376" s="174"/>
      <c r="T376" s="174"/>
    </row>
    <row r="377" spans="2:20" s="333" customFormat="1" ht="15" customHeight="1" x14ac:dyDescent="0.25">
      <c r="B377" s="518" t="s">
        <v>28</v>
      </c>
      <c r="C377" s="518" t="s">
        <v>80</v>
      </c>
      <c r="E377" s="174"/>
      <c r="F377" s="174"/>
      <c r="G377" s="578">
        <v>0.125</v>
      </c>
      <c r="H377" s="174"/>
      <c r="I377" s="174"/>
      <c r="J377" s="174"/>
      <c r="K377" s="174"/>
      <c r="L377" s="174"/>
      <c r="M377" s="174"/>
      <c r="N377" s="186">
        <v>0</v>
      </c>
      <c r="O377" s="174"/>
      <c r="P377" s="174"/>
      <c r="Q377" s="174"/>
      <c r="R377" s="174"/>
      <c r="S377" s="174"/>
      <c r="T377" s="174"/>
    </row>
    <row r="378" spans="2:20" s="333" customFormat="1" ht="15" customHeight="1" x14ac:dyDescent="0.25">
      <c r="B378" s="518" t="s">
        <v>28</v>
      </c>
      <c r="C378" s="518" t="s">
        <v>82</v>
      </c>
      <c r="E378" s="174"/>
      <c r="F378" s="174"/>
      <c r="G378" s="578">
        <v>-0.25</v>
      </c>
      <c r="H378" s="174"/>
      <c r="I378" s="174"/>
      <c r="J378" s="174"/>
      <c r="K378" s="174"/>
      <c r="L378" s="174"/>
      <c r="M378" s="174"/>
      <c r="N378" s="186">
        <v>0</v>
      </c>
      <c r="O378" s="174"/>
      <c r="P378" s="174"/>
      <c r="Q378" s="174"/>
      <c r="R378" s="174"/>
      <c r="S378" s="174"/>
      <c r="T378" s="174"/>
    </row>
    <row r="379" spans="2:20" s="333" customFormat="1" ht="15" customHeight="1" x14ac:dyDescent="0.25">
      <c r="B379" s="518" t="s">
        <v>28</v>
      </c>
      <c r="C379" s="518" t="s">
        <v>153</v>
      </c>
      <c r="E379" s="174"/>
      <c r="F379" s="174"/>
      <c r="G379" s="578">
        <v>0.28599999999999998</v>
      </c>
      <c r="H379" s="174"/>
      <c r="I379" s="174"/>
      <c r="J379" s="174"/>
      <c r="K379" s="174"/>
      <c r="L379" s="174"/>
      <c r="M379" s="174"/>
      <c r="N379" s="186">
        <v>0</v>
      </c>
      <c r="O379" s="174"/>
      <c r="P379" s="174"/>
      <c r="Q379" s="174"/>
      <c r="R379" s="174"/>
      <c r="S379" s="174"/>
      <c r="T379" s="174"/>
    </row>
    <row r="380" spans="2:20" s="333" customFormat="1" ht="15" customHeight="1" x14ac:dyDescent="0.25">
      <c r="B380" s="518" t="s">
        <v>28</v>
      </c>
      <c r="C380" s="518" t="s">
        <v>26</v>
      </c>
      <c r="E380" s="174"/>
      <c r="F380" s="174"/>
      <c r="G380" s="578">
        <v>0.125</v>
      </c>
      <c r="H380" s="174"/>
      <c r="I380" s="174"/>
      <c r="J380" s="174"/>
      <c r="K380" s="174"/>
      <c r="L380" s="174"/>
      <c r="M380" s="174"/>
      <c r="N380" s="186">
        <v>0</v>
      </c>
      <c r="O380" s="174"/>
      <c r="P380" s="174"/>
      <c r="Q380" s="174"/>
      <c r="R380" s="174"/>
      <c r="S380" s="174"/>
      <c r="T380" s="174"/>
    </row>
    <row r="381" spans="2:20" s="333" customFormat="1" ht="15" customHeight="1" x14ac:dyDescent="0.25">
      <c r="B381" s="518" t="s">
        <v>28</v>
      </c>
      <c r="C381" s="518" t="s">
        <v>70</v>
      </c>
      <c r="E381" s="174"/>
      <c r="F381" s="174"/>
      <c r="G381" s="578">
        <v>0</v>
      </c>
      <c r="H381" s="174"/>
      <c r="I381" s="174"/>
      <c r="J381" s="174"/>
      <c r="K381" s="174"/>
      <c r="L381" s="174"/>
      <c r="M381" s="174"/>
      <c r="N381" s="186">
        <v>0</v>
      </c>
      <c r="O381" s="174"/>
      <c r="P381" s="174"/>
      <c r="Q381" s="174"/>
      <c r="R381" s="174"/>
      <c r="S381" s="174"/>
      <c r="T381" s="174"/>
    </row>
    <row r="382" spans="2:20" s="333" customFormat="1" ht="15" customHeight="1" x14ac:dyDescent="0.25">
      <c r="B382" s="518" t="s">
        <v>28</v>
      </c>
      <c r="C382" s="518" t="s">
        <v>85</v>
      </c>
      <c r="E382" s="174"/>
      <c r="F382" s="174"/>
      <c r="G382" s="578">
        <v>0.125</v>
      </c>
      <c r="H382" s="174"/>
      <c r="I382" s="174"/>
      <c r="J382" s="174"/>
      <c r="K382" s="174"/>
      <c r="L382" s="174"/>
      <c r="M382" s="174"/>
      <c r="N382" s="186">
        <v>0</v>
      </c>
      <c r="O382" s="174"/>
      <c r="P382" s="174"/>
      <c r="Q382" s="174"/>
      <c r="R382" s="174"/>
      <c r="S382" s="174"/>
      <c r="T382" s="174"/>
    </row>
    <row r="383" spans="2:20" s="333" customFormat="1" ht="15" customHeight="1" x14ac:dyDescent="0.25">
      <c r="B383" s="518" t="s">
        <v>28</v>
      </c>
      <c r="C383" s="518" t="s">
        <v>57</v>
      </c>
      <c r="E383" s="174"/>
      <c r="F383" s="174"/>
      <c r="G383" s="578">
        <v>0.28599999999999998</v>
      </c>
      <c r="H383" s="174"/>
      <c r="I383" s="174"/>
      <c r="J383" s="174"/>
      <c r="K383" s="174"/>
      <c r="L383" s="174"/>
      <c r="M383" s="174"/>
      <c r="N383" s="186">
        <v>0</v>
      </c>
      <c r="O383" s="174"/>
      <c r="P383" s="174"/>
      <c r="Q383" s="174"/>
      <c r="R383" s="174"/>
      <c r="S383" s="174"/>
      <c r="T383" s="174"/>
    </row>
    <row r="384" spans="2:20" s="333" customFormat="1" ht="15" customHeight="1" x14ac:dyDescent="0.25">
      <c r="B384" s="518" t="s">
        <v>28</v>
      </c>
      <c r="C384" s="518" t="s">
        <v>83</v>
      </c>
      <c r="E384" s="174"/>
      <c r="F384" s="174"/>
      <c r="G384" s="578">
        <v>0.125</v>
      </c>
      <c r="H384" s="174"/>
      <c r="I384" s="174"/>
      <c r="J384" s="174"/>
      <c r="K384" s="174"/>
      <c r="L384" s="174"/>
      <c r="M384" s="174"/>
      <c r="N384" s="186">
        <v>0</v>
      </c>
      <c r="O384" s="174"/>
      <c r="P384" s="174"/>
      <c r="Q384" s="174"/>
      <c r="R384" s="174"/>
      <c r="S384" s="174"/>
      <c r="T384" s="174"/>
    </row>
    <row r="385" spans="2:20" s="333" customFormat="1" ht="15" customHeight="1" x14ac:dyDescent="0.25">
      <c r="B385" s="518" t="s">
        <v>28</v>
      </c>
      <c r="C385" s="518" t="s">
        <v>92</v>
      </c>
      <c r="E385" s="174"/>
      <c r="F385" s="174"/>
      <c r="G385" s="578">
        <v>0.28599999999999998</v>
      </c>
      <c r="H385" s="174"/>
      <c r="I385" s="174"/>
      <c r="J385" s="174"/>
      <c r="K385" s="174"/>
      <c r="L385" s="174"/>
      <c r="M385" s="174"/>
      <c r="N385" s="186">
        <v>0</v>
      </c>
      <c r="O385" s="174"/>
      <c r="P385" s="174"/>
      <c r="Q385" s="174"/>
      <c r="R385" s="174"/>
      <c r="S385" s="174"/>
      <c r="T385" s="174"/>
    </row>
    <row r="386" spans="2:20" s="333" customFormat="1" ht="15" customHeight="1" x14ac:dyDescent="0.25">
      <c r="B386" s="518" t="s">
        <v>28</v>
      </c>
      <c r="C386" s="518" t="s">
        <v>137</v>
      </c>
      <c r="E386" s="174"/>
      <c r="F386" s="174"/>
      <c r="G386" s="578">
        <v>0.28599999999999998</v>
      </c>
      <c r="H386" s="174"/>
      <c r="I386" s="174"/>
      <c r="J386" s="174"/>
      <c r="K386" s="174"/>
      <c r="L386" s="174"/>
      <c r="M386" s="174"/>
      <c r="N386" s="186">
        <v>0</v>
      </c>
      <c r="O386" s="174"/>
      <c r="P386" s="174"/>
      <c r="Q386" s="174"/>
      <c r="R386" s="174"/>
      <c r="S386" s="174"/>
      <c r="T386" s="174"/>
    </row>
    <row r="387" spans="2:20" s="333" customFormat="1" ht="15" customHeight="1" x14ac:dyDescent="0.25">
      <c r="B387" s="518" t="s">
        <v>28</v>
      </c>
      <c r="C387" s="518" t="s">
        <v>100</v>
      </c>
      <c r="E387" s="174"/>
      <c r="F387" s="174"/>
      <c r="G387" s="578">
        <v>0.125</v>
      </c>
      <c r="H387" s="174"/>
      <c r="I387" s="174"/>
      <c r="J387" s="174"/>
      <c r="K387" s="174"/>
      <c r="L387" s="174"/>
      <c r="M387" s="174"/>
      <c r="N387" s="186">
        <v>0</v>
      </c>
      <c r="O387" s="174"/>
      <c r="P387" s="174"/>
      <c r="Q387" s="174"/>
      <c r="R387" s="174"/>
      <c r="S387" s="174"/>
      <c r="T387" s="174"/>
    </row>
    <row r="388" spans="2:20" s="333" customFormat="1" ht="15" customHeight="1" x14ac:dyDescent="0.25">
      <c r="B388" s="518" t="s">
        <v>28</v>
      </c>
      <c r="C388" s="518" t="s">
        <v>87</v>
      </c>
      <c r="E388" s="174"/>
      <c r="F388" s="174"/>
      <c r="G388" s="578">
        <v>0.125</v>
      </c>
      <c r="H388" s="174"/>
      <c r="I388" s="174"/>
      <c r="J388" s="174"/>
      <c r="K388" s="174"/>
      <c r="L388" s="174"/>
      <c r="M388" s="174"/>
      <c r="N388" s="186">
        <v>0</v>
      </c>
      <c r="O388" s="174"/>
      <c r="P388" s="174"/>
      <c r="Q388" s="174"/>
      <c r="R388" s="174"/>
      <c r="S388" s="174"/>
      <c r="T388" s="174"/>
    </row>
    <row r="389" spans="2:20" s="333" customFormat="1" ht="15" customHeight="1" x14ac:dyDescent="0.25">
      <c r="B389" s="518" t="s">
        <v>28</v>
      </c>
      <c r="C389" s="518" t="s">
        <v>103</v>
      </c>
      <c r="E389" s="174"/>
      <c r="F389" s="174"/>
      <c r="G389" s="578">
        <v>0.28599999999999998</v>
      </c>
      <c r="H389" s="174"/>
      <c r="I389" s="174"/>
      <c r="J389" s="174"/>
      <c r="K389" s="174"/>
      <c r="L389" s="174"/>
      <c r="M389" s="174"/>
      <c r="N389" s="186">
        <v>0</v>
      </c>
      <c r="O389" s="174"/>
      <c r="P389" s="174"/>
      <c r="Q389" s="174"/>
      <c r="R389" s="174"/>
      <c r="S389" s="174"/>
      <c r="T389" s="174"/>
    </row>
    <row r="390" spans="2:20" s="333" customFormat="1" ht="15" customHeight="1" x14ac:dyDescent="0.25">
      <c r="B390" s="518" t="s">
        <v>28</v>
      </c>
      <c r="C390" s="518" t="s">
        <v>108</v>
      </c>
      <c r="E390" s="174"/>
      <c r="F390" s="174"/>
      <c r="G390" s="578">
        <v>0.125</v>
      </c>
      <c r="H390" s="174"/>
      <c r="I390" s="174"/>
      <c r="J390" s="174"/>
      <c r="K390" s="174"/>
      <c r="L390" s="174"/>
      <c r="M390" s="174"/>
      <c r="N390" s="186">
        <v>0</v>
      </c>
      <c r="O390" s="174"/>
      <c r="P390" s="174"/>
      <c r="Q390" s="174"/>
      <c r="R390" s="174"/>
      <c r="S390" s="174"/>
      <c r="T390" s="174"/>
    </row>
    <row r="391" spans="2:20" s="333" customFormat="1" ht="15" customHeight="1" x14ac:dyDescent="0.25">
      <c r="B391" s="518" t="s">
        <v>28</v>
      </c>
      <c r="C391" s="518" t="s">
        <v>628</v>
      </c>
      <c r="E391" s="174"/>
      <c r="F391" s="174"/>
      <c r="G391" s="578">
        <v>0.125</v>
      </c>
      <c r="H391" s="174"/>
      <c r="I391" s="174"/>
      <c r="J391" s="174"/>
      <c r="K391" s="174"/>
      <c r="L391" s="174"/>
      <c r="M391" s="174"/>
      <c r="N391" s="186">
        <v>0</v>
      </c>
      <c r="O391" s="174"/>
      <c r="P391" s="174"/>
      <c r="Q391" s="174"/>
      <c r="R391" s="174"/>
      <c r="S391" s="174"/>
      <c r="T391" s="174"/>
    </row>
    <row r="392" spans="2:20" s="333" customFormat="1" ht="15" customHeight="1" x14ac:dyDescent="0.25">
      <c r="B392" s="518" t="s">
        <v>28</v>
      </c>
      <c r="C392" s="518" t="s">
        <v>151</v>
      </c>
      <c r="E392" s="174"/>
      <c r="F392" s="174"/>
      <c r="G392" s="578">
        <v>0.125</v>
      </c>
      <c r="H392" s="174"/>
      <c r="I392" s="174"/>
      <c r="J392" s="174"/>
      <c r="K392" s="174"/>
      <c r="L392" s="174"/>
      <c r="M392" s="174"/>
      <c r="N392" s="186">
        <v>0</v>
      </c>
      <c r="O392" s="174"/>
      <c r="P392" s="174"/>
      <c r="Q392" s="174"/>
      <c r="R392" s="174"/>
      <c r="S392" s="174"/>
      <c r="T392" s="174"/>
    </row>
    <row r="393" spans="2:20" s="333" customFormat="1" ht="15" customHeight="1" x14ac:dyDescent="0.25">
      <c r="B393" s="518" t="s">
        <v>28</v>
      </c>
      <c r="C393" s="518" t="s">
        <v>90</v>
      </c>
      <c r="E393" s="174"/>
      <c r="F393" s="174"/>
      <c r="G393" s="578">
        <v>0.125</v>
      </c>
      <c r="H393" s="174"/>
      <c r="I393" s="174"/>
      <c r="J393" s="174"/>
      <c r="K393" s="174"/>
      <c r="L393" s="174"/>
      <c r="M393" s="174"/>
      <c r="N393" s="186">
        <v>0</v>
      </c>
      <c r="O393" s="174"/>
      <c r="P393" s="174"/>
      <c r="Q393" s="174"/>
      <c r="R393" s="174"/>
      <c r="S393" s="174"/>
      <c r="T393" s="174"/>
    </row>
    <row r="394" spans="2:20" s="333" customFormat="1" ht="15" customHeight="1" x14ac:dyDescent="0.25">
      <c r="B394" s="518" t="s">
        <v>28</v>
      </c>
      <c r="C394" s="518" t="s">
        <v>188</v>
      </c>
      <c r="E394" s="174"/>
      <c r="F394" s="174"/>
      <c r="G394" s="578">
        <v>0.28599999999999998</v>
      </c>
      <c r="H394" s="174"/>
      <c r="I394" s="174"/>
      <c r="J394" s="174"/>
      <c r="K394" s="174"/>
      <c r="L394" s="174"/>
      <c r="M394" s="174"/>
      <c r="N394" s="186">
        <v>0</v>
      </c>
      <c r="O394" s="174"/>
      <c r="P394" s="174"/>
      <c r="Q394" s="174"/>
      <c r="R394" s="174"/>
      <c r="S394" s="174"/>
      <c r="T394" s="174"/>
    </row>
    <row r="395" spans="2:20" s="333" customFormat="1" ht="15" customHeight="1" x14ac:dyDescent="0.25">
      <c r="B395" s="518" t="s">
        <v>28</v>
      </c>
      <c r="C395" s="518" t="s">
        <v>112</v>
      </c>
      <c r="E395" s="174"/>
      <c r="F395" s="174"/>
      <c r="G395" s="578">
        <v>0</v>
      </c>
      <c r="H395" s="174"/>
      <c r="I395" s="174"/>
      <c r="J395" s="174"/>
      <c r="K395" s="174"/>
      <c r="L395" s="174"/>
      <c r="M395" s="174"/>
      <c r="N395" s="186">
        <v>0</v>
      </c>
      <c r="O395" s="174"/>
      <c r="P395" s="174"/>
      <c r="Q395" s="174"/>
      <c r="R395" s="174"/>
      <c r="S395" s="174"/>
      <c r="T395" s="174"/>
    </row>
    <row r="396" spans="2:20" s="333" customFormat="1" ht="15" customHeight="1" x14ac:dyDescent="0.25">
      <c r="B396" s="518" t="s">
        <v>28</v>
      </c>
      <c r="C396" s="518" t="s">
        <v>115</v>
      </c>
      <c r="E396" s="174"/>
      <c r="F396" s="174"/>
      <c r="G396" s="578">
        <v>0.125</v>
      </c>
      <c r="H396" s="174"/>
      <c r="I396" s="174"/>
      <c r="J396" s="174"/>
      <c r="K396" s="174"/>
      <c r="L396" s="174"/>
      <c r="M396" s="174"/>
      <c r="N396" s="186">
        <v>0</v>
      </c>
      <c r="O396" s="174"/>
      <c r="P396" s="174"/>
      <c r="Q396" s="174"/>
      <c r="R396" s="174"/>
      <c r="S396" s="174"/>
      <c r="T396" s="174"/>
    </row>
    <row r="397" spans="2:20" s="333" customFormat="1" ht="15" customHeight="1" x14ac:dyDescent="0.25">
      <c r="B397" s="518" t="s">
        <v>28</v>
      </c>
      <c r="C397" s="518" t="s">
        <v>106</v>
      </c>
      <c r="E397" s="174"/>
      <c r="F397" s="174"/>
      <c r="G397" s="578">
        <v>-0.182</v>
      </c>
      <c r="H397" s="174"/>
      <c r="I397" s="174"/>
      <c r="J397" s="174"/>
      <c r="K397" s="174"/>
      <c r="L397" s="174"/>
      <c r="M397" s="174"/>
      <c r="N397" s="186">
        <v>0</v>
      </c>
      <c r="O397" s="174"/>
      <c r="P397" s="174"/>
      <c r="Q397" s="174"/>
      <c r="R397" s="174"/>
      <c r="S397" s="174"/>
      <c r="T397" s="174"/>
    </row>
    <row r="398" spans="2:20" s="333" customFormat="1" ht="15" customHeight="1" x14ac:dyDescent="0.25">
      <c r="B398" s="518" t="s">
        <v>28</v>
      </c>
      <c r="C398" s="518" t="s">
        <v>172</v>
      </c>
      <c r="E398" s="174"/>
      <c r="F398" s="174"/>
      <c r="G398" s="578">
        <v>0.125</v>
      </c>
      <c r="H398" s="174"/>
      <c r="I398" s="174"/>
      <c r="J398" s="174"/>
      <c r="K398" s="174"/>
      <c r="L398" s="174"/>
      <c r="M398" s="174"/>
      <c r="N398" s="186">
        <v>0</v>
      </c>
      <c r="O398" s="174"/>
      <c r="P398" s="174"/>
      <c r="Q398" s="174"/>
      <c r="R398" s="174"/>
      <c r="S398" s="174"/>
      <c r="T398" s="174"/>
    </row>
    <row r="399" spans="2:20" s="333" customFormat="1" ht="15" customHeight="1" x14ac:dyDescent="0.25">
      <c r="B399" s="518" t="s">
        <v>28</v>
      </c>
      <c r="C399" s="518" t="s">
        <v>631</v>
      </c>
      <c r="E399" s="174"/>
      <c r="F399" s="174"/>
      <c r="G399" s="578">
        <v>0.125</v>
      </c>
      <c r="H399" s="174"/>
      <c r="I399" s="174"/>
      <c r="J399" s="174"/>
      <c r="K399" s="174"/>
      <c r="L399" s="174"/>
      <c r="M399" s="174"/>
      <c r="N399" s="186">
        <v>0</v>
      </c>
      <c r="O399" s="174"/>
      <c r="P399" s="174"/>
      <c r="Q399" s="174"/>
      <c r="R399" s="174"/>
      <c r="S399" s="174"/>
      <c r="T399" s="174"/>
    </row>
    <row r="400" spans="2:20" s="333" customFormat="1" ht="15" customHeight="1" x14ac:dyDescent="0.25">
      <c r="B400" s="518" t="s">
        <v>28</v>
      </c>
      <c r="C400" s="518" t="s">
        <v>121</v>
      </c>
      <c r="E400" s="174"/>
      <c r="F400" s="174"/>
      <c r="G400" s="578">
        <v>0.28599999999999998</v>
      </c>
      <c r="H400" s="174"/>
      <c r="I400" s="174"/>
      <c r="J400" s="174"/>
      <c r="K400" s="174"/>
      <c r="L400" s="174"/>
      <c r="M400" s="174"/>
      <c r="N400" s="186">
        <v>0</v>
      </c>
      <c r="O400" s="174"/>
      <c r="P400" s="174"/>
      <c r="Q400" s="174"/>
      <c r="R400" s="174"/>
      <c r="S400" s="174"/>
      <c r="T400" s="174"/>
    </row>
    <row r="401" spans="2:20" s="333" customFormat="1" ht="15" customHeight="1" x14ac:dyDescent="0.25">
      <c r="B401" s="518" t="s">
        <v>28</v>
      </c>
      <c r="C401" s="518" t="s">
        <v>116</v>
      </c>
      <c r="E401" s="174"/>
      <c r="F401" s="174"/>
      <c r="G401" s="578">
        <v>0.28599999999999998</v>
      </c>
      <c r="H401" s="174"/>
      <c r="I401" s="174"/>
      <c r="J401" s="174"/>
      <c r="K401" s="174"/>
      <c r="L401" s="174"/>
      <c r="M401" s="174"/>
      <c r="N401" s="186">
        <v>0</v>
      </c>
      <c r="O401" s="174"/>
      <c r="P401" s="174"/>
      <c r="Q401" s="174"/>
      <c r="R401" s="174"/>
      <c r="S401" s="174"/>
      <c r="T401" s="174"/>
    </row>
    <row r="402" spans="2:20" s="333" customFormat="1" ht="15" customHeight="1" x14ac:dyDescent="0.25">
      <c r="B402" s="518" t="s">
        <v>28</v>
      </c>
      <c r="C402" s="518" t="s">
        <v>135</v>
      </c>
      <c r="E402" s="174"/>
      <c r="F402" s="174"/>
      <c r="G402" s="578">
        <v>0.125</v>
      </c>
      <c r="H402" s="174"/>
      <c r="I402" s="174"/>
      <c r="J402" s="174"/>
      <c r="K402" s="174"/>
      <c r="L402" s="174"/>
      <c r="M402" s="174"/>
      <c r="N402" s="186">
        <v>0</v>
      </c>
      <c r="O402" s="174"/>
      <c r="P402" s="174"/>
      <c r="Q402" s="174"/>
      <c r="R402" s="174"/>
      <c r="S402" s="174"/>
      <c r="T402" s="174"/>
    </row>
    <row r="403" spans="2:20" s="333" customFormat="1" ht="15" customHeight="1" x14ac:dyDescent="0.25">
      <c r="B403" s="518" t="s">
        <v>28</v>
      </c>
      <c r="C403" s="518" t="s">
        <v>123</v>
      </c>
      <c r="E403" s="174"/>
      <c r="F403" s="174"/>
      <c r="G403" s="578">
        <v>0.125</v>
      </c>
      <c r="H403" s="174"/>
      <c r="I403" s="174"/>
      <c r="J403" s="174"/>
      <c r="K403" s="174"/>
      <c r="L403" s="174"/>
      <c r="M403" s="174"/>
      <c r="N403" s="186">
        <v>0</v>
      </c>
      <c r="O403" s="174"/>
      <c r="P403" s="174"/>
      <c r="Q403" s="174"/>
      <c r="R403" s="174"/>
      <c r="S403" s="174"/>
      <c r="T403" s="174"/>
    </row>
    <row r="404" spans="2:20" s="333" customFormat="1" ht="15" customHeight="1" x14ac:dyDescent="0.25">
      <c r="B404" s="518" t="s">
        <v>28</v>
      </c>
      <c r="C404" s="518" t="s">
        <v>261</v>
      </c>
      <c r="E404" s="174"/>
      <c r="F404" s="174"/>
      <c r="G404" s="578">
        <v>0.125</v>
      </c>
      <c r="H404" s="174"/>
      <c r="I404" s="174"/>
      <c r="J404" s="174"/>
      <c r="K404" s="174"/>
      <c r="L404" s="174"/>
      <c r="M404" s="174"/>
      <c r="N404" s="186">
        <v>0</v>
      </c>
      <c r="O404" s="174"/>
      <c r="P404" s="174"/>
      <c r="Q404" s="174"/>
      <c r="R404" s="174"/>
      <c r="S404" s="174"/>
      <c r="T404" s="174"/>
    </row>
    <row r="405" spans="2:20" s="333" customFormat="1" ht="15" customHeight="1" x14ac:dyDescent="0.25">
      <c r="B405" s="518" t="s">
        <v>28</v>
      </c>
      <c r="C405" s="518" t="s">
        <v>160</v>
      </c>
      <c r="E405" s="174"/>
      <c r="F405" s="174"/>
      <c r="G405" s="578">
        <v>0.125</v>
      </c>
      <c r="H405" s="174"/>
      <c r="I405" s="174"/>
      <c r="J405" s="174"/>
      <c r="K405" s="174"/>
      <c r="L405" s="174"/>
      <c r="M405" s="174"/>
      <c r="N405" s="186">
        <v>0</v>
      </c>
      <c r="O405" s="174"/>
      <c r="P405" s="174"/>
      <c r="Q405" s="174"/>
      <c r="R405" s="174"/>
      <c r="S405" s="174"/>
      <c r="T405" s="174"/>
    </row>
    <row r="406" spans="2:20" s="333" customFormat="1" ht="15" customHeight="1" x14ac:dyDescent="0.25">
      <c r="B406" s="518" t="s">
        <v>28</v>
      </c>
      <c r="C406" s="518" t="s">
        <v>149</v>
      </c>
      <c r="E406" s="174"/>
      <c r="F406" s="174"/>
      <c r="G406" s="578">
        <v>0</v>
      </c>
      <c r="H406" s="174"/>
      <c r="I406" s="174"/>
      <c r="J406" s="174"/>
      <c r="K406" s="174"/>
      <c r="L406" s="174"/>
      <c r="M406" s="174"/>
      <c r="N406" s="186">
        <v>0</v>
      </c>
      <c r="O406" s="174"/>
      <c r="P406" s="174"/>
      <c r="Q406" s="174"/>
      <c r="R406" s="174"/>
      <c r="S406" s="174"/>
      <c r="T406" s="174"/>
    </row>
    <row r="407" spans="2:20" s="333" customFormat="1" ht="15" customHeight="1" x14ac:dyDescent="0.25">
      <c r="B407" s="518" t="s">
        <v>28</v>
      </c>
      <c r="C407" s="518" t="s">
        <v>130</v>
      </c>
      <c r="E407" s="174"/>
      <c r="F407" s="174"/>
      <c r="G407" s="578">
        <v>0</v>
      </c>
      <c r="H407" s="174"/>
      <c r="I407" s="174"/>
      <c r="J407" s="174"/>
      <c r="K407" s="174"/>
      <c r="L407" s="174"/>
      <c r="M407" s="174"/>
      <c r="N407" s="186">
        <v>0</v>
      </c>
      <c r="O407" s="174"/>
      <c r="P407" s="174"/>
      <c r="Q407" s="174"/>
      <c r="R407" s="174"/>
      <c r="S407" s="174"/>
      <c r="T407" s="174"/>
    </row>
    <row r="408" spans="2:20" s="333" customFormat="1" ht="15" customHeight="1" x14ac:dyDescent="0.25">
      <c r="B408" s="518" t="s">
        <v>28</v>
      </c>
      <c r="C408" s="518" t="s">
        <v>133</v>
      </c>
      <c r="E408" s="174"/>
      <c r="F408" s="174"/>
      <c r="G408" s="578">
        <v>0</v>
      </c>
      <c r="H408" s="174"/>
      <c r="I408" s="174"/>
      <c r="J408" s="174"/>
      <c r="K408" s="174"/>
      <c r="L408" s="174"/>
      <c r="M408" s="174"/>
      <c r="N408" s="186">
        <v>0</v>
      </c>
      <c r="O408" s="174"/>
      <c r="P408" s="174"/>
      <c r="Q408" s="174"/>
      <c r="R408" s="174"/>
      <c r="S408" s="174"/>
      <c r="T408" s="174"/>
    </row>
    <row r="409" spans="2:20" s="333" customFormat="1" ht="15" customHeight="1" x14ac:dyDescent="0.25">
      <c r="B409" s="518" t="s">
        <v>28</v>
      </c>
      <c r="C409" s="518" t="s">
        <v>128</v>
      </c>
      <c r="E409" s="174"/>
      <c r="F409" s="174"/>
      <c r="G409" s="578">
        <v>-5.2999999999999999E-2</v>
      </c>
      <c r="H409" s="174"/>
      <c r="I409" s="174"/>
      <c r="J409" s="174"/>
      <c r="K409" s="174"/>
      <c r="L409" s="174"/>
      <c r="M409" s="174"/>
      <c r="N409" s="186">
        <v>0</v>
      </c>
      <c r="O409" s="174"/>
      <c r="P409" s="174"/>
      <c r="Q409" s="174"/>
      <c r="R409" s="174"/>
      <c r="S409" s="174"/>
      <c r="T409" s="174"/>
    </row>
    <row r="410" spans="2:20" s="333" customFormat="1" ht="15" customHeight="1" x14ac:dyDescent="0.25">
      <c r="B410" s="518" t="s">
        <v>28</v>
      </c>
      <c r="C410" s="518" t="s">
        <v>635</v>
      </c>
      <c r="E410" s="174"/>
      <c r="F410" s="174"/>
      <c r="G410" s="578">
        <v>0.125</v>
      </c>
      <c r="H410" s="174"/>
      <c r="I410" s="174"/>
      <c r="J410" s="174"/>
      <c r="K410" s="174"/>
      <c r="L410" s="174"/>
      <c r="M410" s="174"/>
      <c r="N410" s="186">
        <v>0</v>
      </c>
      <c r="O410" s="174"/>
      <c r="P410" s="174"/>
      <c r="Q410" s="174"/>
      <c r="R410" s="174"/>
      <c r="S410" s="174"/>
      <c r="T410" s="174"/>
    </row>
    <row r="411" spans="2:20" s="333" customFormat="1" ht="15" customHeight="1" x14ac:dyDescent="0.25">
      <c r="B411" s="518" t="s">
        <v>28</v>
      </c>
      <c r="C411" s="518" t="s">
        <v>145</v>
      </c>
      <c r="E411" s="174"/>
      <c r="F411" s="174"/>
      <c r="G411" s="578">
        <v>0.28599999999999998</v>
      </c>
      <c r="H411" s="174"/>
      <c r="I411" s="174"/>
      <c r="J411" s="174"/>
      <c r="K411" s="174"/>
      <c r="L411" s="174"/>
      <c r="M411" s="174"/>
      <c r="N411" s="186">
        <v>0</v>
      </c>
      <c r="O411" s="174"/>
      <c r="P411" s="174"/>
      <c r="Q411" s="174"/>
      <c r="R411" s="174"/>
      <c r="S411" s="174"/>
      <c r="T411" s="174"/>
    </row>
    <row r="412" spans="2:20" s="333" customFormat="1" ht="15" customHeight="1" x14ac:dyDescent="0.25">
      <c r="B412" s="518" t="s">
        <v>28</v>
      </c>
      <c r="C412" s="518" t="s">
        <v>156</v>
      </c>
      <c r="E412" s="174"/>
      <c r="F412" s="174"/>
      <c r="G412" s="578">
        <v>0.125</v>
      </c>
      <c r="H412" s="174"/>
      <c r="I412" s="174"/>
      <c r="J412" s="174"/>
      <c r="K412" s="174"/>
      <c r="L412" s="174"/>
      <c r="M412" s="174"/>
      <c r="N412" s="186">
        <v>0</v>
      </c>
      <c r="O412" s="174"/>
      <c r="P412" s="174"/>
      <c r="Q412" s="174"/>
      <c r="R412" s="174"/>
      <c r="S412" s="174"/>
      <c r="T412" s="174"/>
    </row>
    <row r="413" spans="2:20" s="333" customFormat="1" ht="15" customHeight="1" x14ac:dyDescent="0.25">
      <c r="B413" s="518" t="s">
        <v>28</v>
      </c>
      <c r="C413" s="518" t="s">
        <v>152</v>
      </c>
      <c r="E413" s="174"/>
      <c r="F413" s="174"/>
      <c r="G413" s="578">
        <v>0.28599999999999998</v>
      </c>
      <c r="H413" s="174"/>
      <c r="I413" s="174"/>
      <c r="J413" s="174"/>
      <c r="K413" s="174"/>
      <c r="L413" s="174"/>
      <c r="M413" s="174"/>
      <c r="N413" s="186">
        <v>0</v>
      </c>
      <c r="O413" s="174"/>
      <c r="P413" s="174"/>
      <c r="Q413" s="174"/>
      <c r="R413" s="174"/>
      <c r="S413" s="174"/>
      <c r="T413" s="174"/>
    </row>
    <row r="414" spans="2:20" s="333" customFormat="1" ht="15" customHeight="1" x14ac:dyDescent="0.25">
      <c r="B414" s="518" t="s">
        <v>28</v>
      </c>
      <c r="C414" s="518" t="s">
        <v>158</v>
      </c>
      <c r="E414" s="174"/>
      <c r="F414" s="174"/>
      <c r="G414" s="578">
        <v>0.125</v>
      </c>
      <c r="H414" s="174"/>
      <c r="I414" s="174"/>
      <c r="J414" s="174"/>
      <c r="K414" s="174"/>
      <c r="L414" s="174"/>
      <c r="M414" s="174"/>
      <c r="N414" s="186">
        <v>0</v>
      </c>
      <c r="O414" s="174"/>
      <c r="P414" s="174"/>
      <c r="Q414" s="174"/>
      <c r="R414" s="174"/>
      <c r="S414" s="174"/>
      <c r="T414" s="174"/>
    </row>
    <row r="415" spans="2:20" s="333" customFormat="1" ht="15" customHeight="1" x14ac:dyDescent="0.25">
      <c r="B415" s="518" t="s">
        <v>28</v>
      </c>
      <c r="C415" s="518" t="s">
        <v>144</v>
      </c>
      <c r="E415" s="174"/>
      <c r="F415" s="174"/>
      <c r="G415" s="578">
        <v>-5.2999999999999999E-2</v>
      </c>
      <c r="H415" s="174"/>
      <c r="I415" s="174"/>
      <c r="J415" s="174"/>
      <c r="K415" s="174"/>
      <c r="L415" s="174"/>
      <c r="M415" s="174"/>
      <c r="N415" s="186">
        <v>0</v>
      </c>
      <c r="O415" s="174"/>
      <c r="P415" s="174"/>
      <c r="Q415" s="174"/>
      <c r="R415" s="174"/>
      <c r="S415" s="174"/>
      <c r="T415" s="174"/>
    </row>
    <row r="416" spans="2:20" s="333" customFormat="1" ht="15" customHeight="1" x14ac:dyDescent="0.25">
      <c r="B416" s="518" t="s">
        <v>28</v>
      </c>
      <c r="C416" s="518" t="s">
        <v>177</v>
      </c>
      <c r="E416" s="174"/>
      <c r="F416" s="174"/>
      <c r="G416" s="578">
        <v>0.125</v>
      </c>
      <c r="H416" s="174"/>
      <c r="I416" s="174"/>
      <c r="J416" s="174"/>
      <c r="K416" s="174"/>
      <c r="L416" s="174"/>
      <c r="M416" s="174"/>
      <c r="N416" s="186">
        <v>0</v>
      </c>
      <c r="O416" s="174"/>
      <c r="P416" s="174"/>
      <c r="Q416" s="174"/>
      <c r="R416" s="174"/>
      <c r="S416" s="174"/>
      <c r="T416" s="174"/>
    </row>
    <row r="417" spans="2:20" s="333" customFormat="1" ht="15" customHeight="1" x14ac:dyDescent="0.25">
      <c r="B417" s="518" t="s">
        <v>28</v>
      </c>
      <c r="C417" s="518" t="s">
        <v>479</v>
      </c>
      <c r="E417" s="174"/>
      <c r="F417" s="174"/>
      <c r="G417" s="578">
        <v>0.28599999999999998</v>
      </c>
      <c r="H417" s="174"/>
      <c r="I417" s="174"/>
      <c r="J417" s="174"/>
      <c r="K417" s="174"/>
      <c r="L417" s="174"/>
      <c r="M417" s="174"/>
      <c r="N417" s="186">
        <v>0</v>
      </c>
      <c r="O417" s="174"/>
      <c r="P417" s="174"/>
      <c r="Q417" s="174"/>
      <c r="R417" s="174"/>
      <c r="S417" s="174"/>
      <c r="T417" s="174"/>
    </row>
    <row r="418" spans="2:20" s="333" customFormat="1" ht="15" customHeight="1" x14ac:dyDescent="0.25">
      <c r="B418" s="518" t="s">
        <v>28</v>
      </c>
      <c r="C418" s="518" t="s">
        <v>101</v>
      </c>
      <c r="E418" s="174"/>
      <c r="F418" s="174"/>
      <c r="G418" s="578">
        <v>-0.1</v>
      </c>
      <c r="H418" s="174"/>
      <c r="I418" s="174"/>
      <c r="J418" s="174"/>
      <c r="K418" s="174"/>
      <c r="L418" s="174"/>
      <c r="M418" s="174"/>
      <c r="N418" s="186">
        <v>0</v>
      </c>
      <c r="O418" s="174"/>
      <c r="P418" s="174"/>
      <c r="Q418" s="174"/>
      <c r="R418" s="174"/>
      <c r="S418" s="174"/>
      <c r="T418" s="174"/>
    </row>
    <row r="419" spans="2:20" s="333" customFormat="1" ht="15" customHeight="1" x14ac:dyDescent="0.25">
      <c r="B419" s="518" t="s">
        <v>28</v>
      </c>
      <c r="C419" s="518" t="s">
        <v>186</v>
      </c>
      <c r="E419" s="174"/>
      <c r="F419" s="174"/>
      <c r="G419" s="578">
        <v>0.08</v>
      </c>
      <c r="H419" s="174"/>
      <c r="I419" s="174"/>
      <c r="J419" s="174"/>
      <c r="K419" s="174"/>
      <c r="L419" s="174"/>
      <c r="M419" s="174"/>
      <c r="N419" s="186">
        <v>0</v>
      </c>
      <c r="O419" s="174"/>
      <c r="P419" s="174"/>
      <c r="Q419" s="174"/>
      <c r="R419" s="174"/>
      <c r="S419" s="174"/>
      <c r="T419" s="174"/>
    </row>
    <row r="420" spans="2:20" s="333" customFormat="1" ht="15" customHeight="1" x14ac:dyDescent="0.25">
      <c r="B420" s="518" t="s">
        <v>28</v>
      </c>
      <c r="C420" s="518" t="s">
        <v>174</v>
      </c>
      <c r="E420" s="174"/>
      <c r="F420" s="174"/>
      <c r="G420" s="578">
        <v>0.08</v>
      </c>
      <c r="H420" s="174"/>
      <c r="I420" s="174"/>
      <c r="J420" s="174"/>
      <c r="K420" s="174"/>
      <c r="L420" s="174"/>
      <c r="M420" s="174"/>
      <c r="N420" s="186">
        <v>0</v>
      </c>
      <c r="O420" s="174"/>
      <c r="P420" s="174"/>
      <c r="Q420" s="174"/>
      <c r="R420" s="174"/>
      <c r="S420" s="174"/>
      <c r="T420" s="174"/>
    </row>
    <row r="421" spans="2:20" s="333" customFormat="1" ht="15" customHeight="1" x14ac:dyDescent="0.25">
      <c r="B421" s="518" t="s">
        <v>28</v>
      </c>
      <c r="C421" s="518" t="s">
        <v>15</v>
      </c>
      <c r="E421" s="174"/>
      <c r="F421" s="174"/>
      <c r="G421" s="578">
        <v>0.17</v>
      </c>
      <c r="H421" s="174"/>
      <c r="I421" s="174"/>
      <c r="J421" s="174"/>
      <c r="K421" s="174"/>
      <c r="L421" s="174"/>
      <c r="M421" s="174"/>
      <c r="N421" s="186">
        <v>0</v>
      </c>
      <c r="O421" s="174"/>
      <c r="P421" s="174"/>
      <c r="Q421" s="174"/>
      <c r="R421" s="174"/>
      <c r="S421" s="174"/>
      <c r="T421" s="174"/>
    </row>
    <row r="422" spans="2:20" s="333" customFormat="1" ht="15" customHeight="1" x14ac:dyDescent="0.25">
      <c r="B422" s="518" t="s">
        <v>28</v>
      </c>
      <c r="C422" s="518" t="s">
        <v>193</v>
      </c>
      <c r="E422" s="174"/>
      <c r="F422" s="174"/>
      <c r="G422" s="578">
        <v>-0.01</v>
      </c>
      <c r="H422" s="174"/>
      <c r="I422" s="174"/>
      <c r="J422" s="174"/>
      <c r="K422" s="174"/>
      <c r="L422" s="174"/>
      <c r="M422" s="174"/>
      <c r="N422" s="186">
        <v>0</v>
      </c>
      <c r="O422" s="174"/>
      <c r="P422" s="174"/>
      <c r="Q422" s="174"/>
      <c r="R422" s="174"/>
      <c r="S422" s="174"/>
      <c r="T422" s="174"/>
    </row>
    <row r="423" spans="2:20" s="333" customFormat="1" ht="15" customHeight="1" x14ac:dyDescent="0.25">
      <c r="B423" s="518" t="s">
        <v>88</v>
      </c>
      <c r="C423" s="518" t="s">
        <v>12</v>
      </c>
      <c r="E423" s="174"/>
      <c r="F423" s="174"/>
      <c r="G423" s="578">
        <v>0</v>
      </c>
      <c r="H423" s="174"/>
      <c r="I423" s="174"/>
      <c r="J423" s="174"/>
      <c r="K423" s="174"/>
      <c r="L423" s="174"/>
      <c r="M423" s="174"/>
      <c r="N423" s="186">
        <v>0</v>
      </c>
      <c r="O423" s="174"/>
      <c r="P423" s="174"/>
      <c r="Q423" s="174"/>
      <c r="R423" s="174"/>
      <c r="S423" s="174"/>
      <c r="T423" s="174"/>
    </row>
    <row r="424" spans="2:20" s="333" customFormat="1" ht="15" customHeight="1" x14ac:dyDescent="0.25">
      <c r="B424" s="518" t="s">
        <v>88</v>
      </c>
      <c r="C424" s="518" t="s">
        <v>147</v>
      </c>
      <c r="E424" s="174"/>
      <c r="F424" s="174"/>
      <c r="G424" s="578">
        <v>-5.2999999999999999E-2</v>
      </c>
      <c r="H424" s="174"/>
      <c r="I424" s="174"/>
      <c r="J424" s="174"/>
      <c r="K424" s="174"/>
      <c r="L424" s="174"/>
      <c r="M424" s="174"/>
      <c r="N424" s="186">
        <v>0</v>
      </c>
      <c r="O424" s="174"/>
      <c r="P424" s="174"/>
      <c r="Q424" s="174"/>
      <c r="R424" s="174"/>
      <c r="S424" s="174"/>
      <c r="T424" s="174"/>
    </row>
    <row r="425" spans="2:20" s="333" customFormat="1" ht="15" customHeight="1" x14ac:dyDescent="0.25">
      <c r="B425" s="518" t="s">
        <v>88</v>
      </c>
      <c r="C425" s="518" t="s">
        <v>82</v>
      </c>
      <c r="E425" s="174"/>
      <c r="F425" s="174"/>
      <c r="G425" s="578">
        <v>-0.25</v>
      </c>
      <c r="H425" s="174"/>
      <c r="I425" s="174"/>
      <c r="J425" s="174"/>
      <c r="K425" s="174"/>
      <c r="L425" s="174"/>
      <c r="M425" s="174"/>
      <c r="N425" s="186">
        <v>0</v>
      </c>
      <c r="O425" s="174"/>
      <c r="P425" s="174"/>
      <c r="Q425" s="174"/>
      <c r="R425" s="174"/>
      <c r="S425" s="174"/>
      <c r="T425" s="174"/>
    </row>
    <row r="426" spans="2:20" s="333" customFormat="1" ht="15" customHeight="1" x14ac:dyDescent="0.25">
      <c r="B426" s="518" t="s">
        <v>88</v>
      </c>
      <c r="C426" s="518" t="s">
        <v>101</v>
      </c>
      <c r="E426" s="174"/>
      <c r="F426" s="174"/>
      <c r="G426" s="578">
        <v>-0.1</v>
      </c>
      <c r="H426" s="174"/>
      <c r="I426" s="174"/>
      <c r="J426" s="174"/>
      <c r="K426" s="174"/>
      <c r="L426" s="174"/>
      <c r="M426" s="174"/>
      <c r="N426" s="186">
        <v>0</v>
      </c>
      <c r="O426" s="174"/>
      <c r="P426" s="174"/>
      <c r="Q426" s="174"/>
      <c r="R426" s="174"/>
      <c r="S426" s="174"/>
      <c r="T426" s="174"/>
    </row>
    <row r="427" spans="2:20" s="333" customFormat="1" ht="15" customHeight="1" x14ac:dyDescent="0.25">
      <c r="B427" s="518" t="s">
        <v>14</v>
      </c>
      <c r="C427" s="518" t="s">
        <v>12</v>
      </c>
      <c r="E427" s="174"/>
      <c r="F427" s="174"/>
      <c r="G427" s="578">
        <v>-0.222</v>
      </c>
      <c r="H427" s="174"/>
      <c r="I427" s="174"/>
      <c r="J427" s="174"/>
      <c r="K427" s="174"/>
      <c r="L427" s="174"/>
      <c r="M427" s="174"/>
      <c r="N427" s="186">
        <v>0</v>
      </c>
      <c r="O427" s="174"/>
      <c r="P427" s="174"/>
      <c r="Q427" s="174"/>
      <c r="R427" s="174"/>
      <c r="S427" s="174"/>
      <c r="T427" s="174"/>
    </row>
    <row r="428" spans="2:20" s="333" customFormat="1" ht="15" customHeight="1" x14ac:dyDescent="0.25">
      <c r="B428" s="518" t="s">
        <v>14</v>
      </c>
      <c r="C428" s="518" t="s">
        <v>147</v>
      </c>
      <c r="E428" s="174"/>
      <c r="F428" s="174"/>
      <c r="G428" s="578">
        <v>-0.26300000000000001</v>
      </c>
      <c r="H428" s="174"/>
      <c r="I428" s="174"/>
      <c r="J428" s="174"/>
      <c r="K428" s="174"/>
      <c r="L428" s="174"/>
      <c r="M428" s="174"/>
      <c r="N428" s="186">
        <v>0</v>
      </c>
      <c r="O428" s="174"/>
      <c r="P428" s="174"/>
      <c r="Q428" s="174"/>
      <c r="R428" s="174"/>
      <c r="S428" s="174"/>
      <c r="T428" s="174"/>
    </row>
    <row r="429" spans="2:20" s="333" customFormat="1" ht="15" customHeight="1" x14ac:dyDescent="0.25">
      <c r="B429" s="518" t="s">
        <v>14</v>
      </c>
      <c r="C429" s="518" t="s">
        <v>82</v>
      </c>
      <c r="E429" s="174"/>
      <c r="F429" s="174"/>
      <c r="G429" s="578">
        <v>-0.41699999999999998</v>
      </c>
      <c r="H429" s="174"/>
      <c r="I429" s="174"/>
      <c r="J429" s="174"/>
      <c r="K429" s="174"/>
      <c r="L429" s="174"/>
      <c r="M429" s="174"/>
      <c r="N429" s="186">
        <v>0</v>
      </c>
      <c r="O429" s="174"/>
      <c r="P429" s="174"/>
      <c r="Q429" s="174"/>
      <c r="R429" s="174"/>
      <c r="S429" s="174"/>
      <c r="T429" s="174"/>
    </row>
    <row r="430" spans="2:20" s="333" customFormat="1" ht="15" customHeight="1" x14ac:dyDescent="0.25">
      <c r="B430" s="518" t="s">
        <v>14</v>
      </c>
      <c r="C430" s="518" t="s">
        <v>101</v>
      </c>
      <c r="E430" s="174"/>
      <c r="F430" s="174"/>
      <c r="G430" s="578">
        <v>-0.3</v>
      </c>
      <c r="H430" s="174"/>
      <c r="I430" s="174"/>
      <c r="J430" s="174"/>
      <c r="K430" s="174"/>
      <c r="L430" s="174"/>
      <c r="M430" s="174"/>
      <c r="N430" s="186">
        <v>0</v>
      </c>
      <c r="O430" s="174"/>
      <c r="P430" s="174"/>
      <c r="Q430" s="174"/>
      <c r="R430" s="174"/>
      <c r="S430" s="174"/>
      <c r="T430" s="174"/>
    </row>
    <row r="431" spans="2:20" s="333" customFormat="1" ht="15" customHeight="1" x14ac:dyDescent="0.25">
      <c r="B431" s="518" t="s">
        <v>95</v>
      </c>
      <c r="C431" s="518" t="s">
        <v>12</v>
      </c>
      <c r="E431" s="174"/>
      <c r="F431" s="174"/>
      <c r="G431" s="578">
        <v>-0.111</v>
      </c>
      <c r="H431" s="174"/>
      <c r="I431" s="174"/>
      <c r="J431" s="174"/>
      <c r="K431" s="174"/>
      <c r="L431" s="174"/>
      <c r="M431" s="174"/>
      <c r="N431" s="186">
        <v>0</v>
      </c>
      <c r="O431" s="174"/>
      <c r="P431" s="174"/>
      <c r="Q431" s="174"/>
      <c r="R431" s="174"/>
      <c r="S431" s="174"/>
      <c r="T431" s="174"/>
    </row>
    <row r="432" spans="2:20" s="333" customFormat="1" ht="15" customHeight="1" x14ac:dyDescent="0.25">
      <c r="B432" s="518" t="s">
        <v>95</v>
      </c>
      <c r="C432" s="518" t="s">
        <v>147</v>
      </c>
      <c r="E432" s="174"/>
      <c r="F432" s="174"/>
      <c r="G432" s="578">
        <v>-0.158</v>
      </c>
      <c r="H432" s="174"/>
      <c r="I432" s="174"/>
      <c r="J432" s="174"/>
      <c r="K432" s="174"/>
      <c r="L432" s="174"/>
      <c r="M432" s="174"/>
      <c r="N432" s="186">
        <v>0</v>
      </c>
      <c r="O432" s="174"/>
      <c r="P432" s="174"/>
      <c r="Q432" s="174"/>
      <c r="R432" s="174"/>
      <c r="S432" s="174"/>
      <c r="T432" s="174"/>
    </row>
    <row r="433" spans="2:20" s="333" customFormat="1" ht="15" customHeight="1" x14ac:dyDescent="0.25">
      <c r="B433" s="518" t="s">
        <v>95</v>
      </c>
      <c r="C433" s="518" t="s">
        <v>101</v>
      </c>
      <c r="E433" s="174"/>
      <c r="F433" s="174"/>
      <c r="G433" s="578">
        <v>-0.2</v>
      </c>
      <c r="H433" s="174"/>
      <c r="I433" s="174"/>
      <c r="J433" s="174"/>
      <c r="K433" s="174"/>
      <c r="L433" s="174"/>
      <c r="M433" s="174"/>
      <c r="N433" s="186">
        <v>0</v>
      </c>
      <c r="O433" s="174"/>
      <c r="P433" s="174"/>
      <c r="Q433" s="174"/>
      <c r="R433" s="174"/>
      <c r="S433" s="174"/>
      <c r="T433" s="174"/>
    </row>
    <row r="434" spans="2:20" s="333" customFormat="1" ht="15" customHeight="1" x14ac:dyDescent="0.25">
      <c r="B434" s="518" t="s">
        <v>619</v>
      </c>
      <c r="C434" s="518" t="s">
        <v>101</v>
      </c>
      <c r="E434" s="174"/>
      <c r="F434" s="174"/>
      <c r="G434" s="578">
        <v>-0.1</v>
      </c>
      <c r="H434" s="174"/>
      <c r="I434" s="174"/>
      <c r="J434" s="174"/>
      <c r="K434" s="174"/>
      <c r="L434" s="174"/>
      <c r="M434" s="174"/>
      <c r="N434" s="186">
        <v>0</v>
      </c>
      <c r="O434" s="174"/>
      <c r="P434" s="174"/>
      <c r="Q434" s="174"/>
      <c r="R434" s="174"/>
      <c r="S434" s="174"/>
      <c r="T434" s="174"/>
    </row>
    <row r="435" spans="2:20" s="333" customFormat="1" ht="15" customHeight="1" x14ac:dyDescent="0.25">
      <c r="B435" s="518" t="s">
        <v>61</v>
      </c>
      <c r="C435" s="518" t="s">
        <v>12</v>
      </c>
      <c r="E435" s="174"/>
      <c r="F435" s="174"/>
      <c r="G435" s="578">
        <v>-0.111</v>
      </c>
      <c r="H435" s="174"/>
      <c r="I435" s="174"/>
      <c r="J435" s="174"/>
      <c r="K435" s="174"/>
      <c r="L435" s="174"/>
      <c r="M435" s="174"/>
      <c r="N435" s="186">
        <v>0</v>
      </c>
      <c r="O435" s="174"/>
      <c r="P435" s="174"/>
      <c r="Q435" s="174"/>
      <c r="R435" s="174"/>
      <c r="S435" s="174"/>
      <c r="T435" s="174"/>
    </row>
    <row r="436" spans="2:20" s="333" customFormat="1" ht="15" customHeight="1" x14ac:dyDescent="0.25">
      <c r="B436" s="518" t="s">
        <v>61</v>
      </c>
      <c r="C436" s="518" t="s">
        <v>147</v>
      </c>
      <c r="E436" s="174"/>
      <c r="F436" s="174"/>
      <c r="G436" s="578">
        <v>-0.158</v>
      </c>
      <c r="H436" s="174"/>
      <c r="I436" s="174"/>
      <c r="J436" s="174"/>
      <c r="K436" s="174"/>
      <c r="L436" s="174"/>
      <c r="M436" s="174"/>
      <c r="N436" s="186">
        <v>0</v>
      </c>
      <c r="O436" s="174"/>
      <c r="P436" s="174"/>
      <c r="Q436" s="174"/>
      <c r="R436" s="174"/>
      <c r="S436" s="174"/>
      <c r="T436" s="174"/>
    </row>
    <row r="437" spans="2:20" s="333" customFormat="1" ht="15" customHeight="1" x14ac:dyDescent="0.25">
      <c r="B437" s="518" t="s">
        <v>61</v>
      </c>
      <c r="C437" s="518" t="s">
        <v>82</v>
      </c>
      <c r="E437" s="174"/>
      <c r="F437" s="174"/>
      <c r="G437" s="578">
        <v>-0.33300000000000002</v>
      </c>
      <c r="H437" s="174"/>
      <c r="I437" s="174"/>
      <c r="J437" s="174"/>
      <c r="K437" s="174"/>
      <c r="L437" s="174"/>
      <c r="M437" s="174"/>
      <c r="N437" s="186">
        <v>0</v>
      </c>
      <c r="O437" s="174"/>
      <c r="P437" s="174"/>
      <c r="Q437" s="174"/>
      <c r="R437" s="174"/>
      <c r="S437" s="174"/>
      <c r="T437" s="174"/>
    </row>
    <row r="438" spans="2:20" s="333" customFormat="1" ht="15" customHeight="1" x14ac:dyDescent="0.25">
      <c r="B438" s="518" t="s">
        <v>61</v>
      </c>
      <c r="C438" s="518" t="s">
        <v>112</v>
      </c>
      <c r="E438" s="174"/>
      <c r="F438" s="174"/>
      <c r="G438" s="578">
        <v>-0.111</v>
      </c>
      <c r="H438" s="174"/>
      <c r="I438" s="174"/>
      <c r="J438" s="174"/>
      <c r="K438" s="174"/>
      <c r="L438" s="174"/>
      <c r="M438" s="174"/>
      <c r="N438" s="186">
        <v>0</v>
      </c>
      <c r="O438" s="174"/>
      <c r="P438" s="174"/>
      <c r="Q438" s="174"/>
      <c r="R438" s="174"/>
      <c r="S438" s="174"/>
      <c r="T438" s="174"/>
    </row>
    <row r="439" spans="2:20" s="333" customFormat="1" ht="15" customHeight="1" x14ac:dyDescent="0.25">
      <c r="B439" s="518" t="s">
        <v>61</v>
      </c>
      <c r="C439" s="518" t="s">
        <v>133</v>
      </c>
      <c r="E439" s="174"/>
      <c r="F439" s="174"/>
      <c r="G439" s="578">
        <v>-0.111</v>
      </c>
      <c r="H439" s="174"/>
      <c r="I439" s="174"/>
      <c r="J439" s="174"/>
      <c r="K439" s="174"/>
      <c r="L439" s="174"/>
      <c r="M439" s="174"/>
      <c r="N439" s="186">
        <v>0</v>
      </c>
      <c r="O439" s="174"/>
      <c r="P439" s="174"/>
      <c r="Q439" s="174"/>
      <c r="R439" s="174"/>
      <c r="S439" s="174"/>
      <c r="T439" s="174"/>
    </row>
    <row r="440" spans="2:20" s="333" customFormat="1" ht="15" customHeight="1" x14ac:dyDescent="0.25">
      <c r="B440" s="518" t="s">
        <v>61</v>
      </c>
      <c r="C440" s="518" t="s">
        <v>101</v>
      </c>
      <c r="E440" s="174"/>
      <c r="F440" s="174"/>
      <c r="G440" s="578">
        <v>-0.2</v>
      </c>
      <c r="H440" s="174"/>
      <c r="I440" s="174"/>
      <c r="J440" s="174"/>
      <c r="K440" s="174"/>
      <c r="L440" s="174"/>
      <c r="M440" s="174"/>
      <c r="N440" s="186">
        <v>0</v>
      </c>
      <c r="O440" s="174"/>
      <c r="P440" s="174"/>
      <c r="Q440" s="174"/>
      <c r="R440" s="174"/>
      <c r="S440" s="174"/>
      <c r="T440" s="174"/>
    </row>
    <row r="441" spans="2:20" s="333" customFormat="1" ht="15" customHeight="1" x14ac:dyDescent="0.25">
      <c r="B441" s="518" t="s">
        <v>42</v>
      </c>
      <c r="C441" s="518" t="s">
        <v>12</v>
      </c>
      <c r="E441" s="174"/>
      <c r="F441" s="174"/>
      <c r="G441" s="578">
        <v>-0.222</v>
      </c>
      <c r="H441" s="174"/>
      <c r="I441" s="174"/>
      <c r="J441" s="174"/>
      <c r="K441" s="174"/>
      <c r="L441" s="174"/>
      <c r="M441" s="174"/>
      <c r="N441" s="186">
        <v>0</v>
      </c>
      <c r="O441" s="174"/>
      <c r="P441" s="174"/>
      <c r="Q441" s="174"/>
      <c r="R441" s="174"/>
      <c r="S441" s="174"/>
      <c r="T441" s="174"/>
    </row>
    <row r="442" spans="2:20" s="333" customFormat="1" ht="15" customHeight="1" x14ac:dyDescent="0.25">
      <c r="B442" s="518" t="s">
        <v>42</v>
      </c>
      <c r="C442" s="518" t="s">
        <v>147</v>
      </c>
      <c r="E442" s="174"/>
      <c r="F442" s="174"/>
      <c r="G442" s="578">
        <v>-0.26300000000000001</v>
      </c>
      <c r="H442" s="174"/>
      <c r="I442" s="174"/>
      <c r="J442" s="174"/>
      <c r="K442" s="174"/>
      <c r="L442" s="174"/>
      <c r="M442" s="174"/>
      <c r="N442" s="186">
        <v>0</v>
      </c>
      <c r="O442" s="174"/>
      <c r="P442" s="174"/>
      <c r="Q442" s="174"/>
      <c r="R442" s="174"/>
      <c r="S442" s="174"/>
      <c r="T442" s="174"/>
    </row>
    <row r="443" spans="2:20" s="333" customFormat="1" ht="15" customHeight="1" x14ac:dyDescent="0.25">
      <c r="B443" s="518" t="s">
        <v>42</v>
      </c>
      <c r="C443" s="518" t="s">
        <v>82</v>
      </c>
      <c r="E443" s="174"/>
      <c r="F443" s="174"/>
      <c r="G443" s="578">
        <v>-0.41699999999999998</v>
      </c>
      <c r="H443" s="174"/>
      <c r="I443" s="174"/>
      <c r="J443" s="174"/>
      <c r="K443" s="174"/>
      <c r="L443" s="174"/>
      <c r="M443" s="174"/>
      <c r="N443" s="186">
        <v>0</v>
      </c>
      <c r="O443" s="174"/>
      <c r="P443" s="174"/>
      <c r="Q443" s="174"/>
      <c r="R443" s="174"/>
      <c r="S443" s="174"/>
      <c r="T443" s="174"/>
    </row>
    <row r="444" spans="2:20" s="333" customFormat="1" ht="15" customHeight="1" x14ac:dyDescent="0.25">
      <c r="B444" s="518" t="s">
        <v>42</v>
      </c>
      <c r="C444" s="518" t="s">
        <v>112</v>
      </c>
      <c r="E444" s="174"/>
      <c r="F444" s="174"/>
      <c r="G444" s="578">
        <v>-0.222</v>
      </c>
      <c r="H444" s="174"/>
      <c r="I444" s="174"/>
      <c r="J444" s="174"/>
      <c r="K444" s="174"/>
      <c r="L444" s="174"/>
      <c r="M444" s="174"/>
      <c r="N444" s="186">
        <v>0</v>
      </c>
      <c r="O444" s="174"/>
      <c r="P444" s="174"/>
      <c r="Q444" s="174"/>
      <c r="R444" s="174"/>
      <c r="S444" s="174"/>
      <c r="T444" s="174"/>
    </row>
    <row r="445" spans="2:20" s="333" customFormat="1" ht="15" customHeight="1" x14ac:dyDescent="0.25">
      <c r="B445" s="518" t="s">
        <v>42</v>
      </c>
      <c r="C445" s="518" t="s">
        <v>133</v>
      </c>
      <c r="E445" s="174"/>
      <c r="F445" s="174"/>
      <c r="G445" s="578">
        <v>-0.222</v>
      </c>
      <c r="H445" s="174"/>
      <c r="I445" s="174"/>
      <c r="J445" s="174"/>
      <c r="K445" s="174"/>
      <c r="L445" s="174"/>
      <c r="M445" s="174"/>
      <c r="N445" s="186">
        <v>0</v>
      </c>
      <c r="O445" s="174"/>
      <c r="P445" s="174"/>
      <c r="Q445" s="174"/>
      <c r="R445" s="174"/>
      <c r="S445" s="174"/>
      <c r="T445" s="174"/>
    </row>
    <row r="446" spans="2:20" s="333" customFormat="1" ht="15" customHeight="1" x14ac:dyDescent="0.25">
      <c r="B446" s="518" t="s">
        <v>42</v>
      </c>
      <c r="C446" s="518" t="s">
        <v>101</v>
      </c>
      <c r="E446" s="174"/>
      <c r="F446" s="174"/>
      <c r="G446" s="578">
        <v>-0.3</v>
      </c>
      <c r="H446" s="174"/>
      <c r="I446" s="174"/>
      <c r="J446" s="174"/>
      <c r="K446" s="174"/>
      <c r="L446" s="174"/>
      <c r="M446" s="174"/>
      <c r="N446" s="186">
        <v>0</v>
      </c>
      <c r="O446" s="174"/>
      <c r="P446" s="174"/>
      <c r="Q446" s="174"/>
      <c r="R446" s="174"/>
      <c r="S446" s="174"/>
      <c r="T446" s="174"/>
    </row>
    <row r="447" spans="2:20" s="333" customFormat="1" ht="15" customHeight="1" x14ac:dyDescent="0.25">
      <c r="B447" s="518" t="s">
        <v>104</v>
      </c>
      <c r="C447" s="518" t="s">
        <v>12</v>
      </c>
      <c r="E447" s="174"/>
      <c r="F447" s="174"/>
      <c r="G447" s="578">
        <v>-0.222</v>
      </c>
      <c r="H447" s="174"/>
      <c r="I447" s="174"/>
      <c r="J447" s="174"/>
      <c r="K447" s="174"/>
      <c r="L447" s="174"/>
      <c r="M447" s="174"/>
      <c r="N447" s="186">
        <v>0</v>
      </c>
      <c r="O447" s="174"/>
      <c r="P447" s="174"/>
      <c r="Q447" s="174"/>
      <c r="R447" s="174"/>
      <c r="S447" s="174"/>
      <c r="T447" s="174"/>
    </row>
    <row r="448" spans="2:20" s="333" customFormat="1" ht="15" customHeight="1" x14ac:dyDescent="0.25">
      <c r="B448" s="518" t="s">
        <v>104</v>
      </c>
      <c r="C448" s="518" t="s">
        <v>101</v>
      </c>
      <c r="E448" s="174"/>
      <c r="F448" s="174"/>
      <c r="G448" s="578">
        <v>-0.3</v>
      </c>
      <c r="H448" s="174"/>
      <c r="I448" s="174"/>
      <c r="J448" s="174"/>
      <c r="K448" s="174"/>
      <c r="L448" s="174"/>
      <c r="M448" s="174"/>
      <c r="N448" s="186">
        <v>0</v>
      </c>
      <c r="O448" s="174"/>
      <c r="P448" s="174"/>
      <c r="Q448" s="174"/>
      <c r="R448" s="174"/>
      <c r="S448" s="174"/>
      <c r="T448" s="174"/>
    </row>
    <row r="449" spans="2:20" s="333" customFormat="1" ht="15" customHeight="1" x14ac:dyDescent="0.25">
      <c r="B449" s="518" t="s">
        <v>110</v>
      </c>
      <c r="C449" s="518" t="s">
        <v>12</v>
      </c>
      <c r="E449" s="174"/>
      <c r="F449" s="174"/>
      <c r="G449" s="578">
        <v>-0.222</v>
      </c>
      <c r="H449" s="174"/>
      <c r="I449" s="174"/>
      <c r="J449" s="174"/>
      <c r="K449" s="174"/>
      <c r="L449" s="174"/>
      <c r="M449" s="174"/>
      <c r="N449" s="186">
        <v>0</v>
      </c>
      <c r="O449" s="174"/>
      <c r="P449" s="174"/>
      <c r="Q449" s="174"/>
      <c r="R449" s="174"/>
      <c r="S449" s="174"/>
      <c r="T449" s="174"/>
    </row>
    <row r="450" spans="2:20" s="333" customFormat="1" ht="15" customHeight="1" x14ac:dyDescent="0.25">
      <c r="B450" s="518" t="s">
        <v>110</v>
      </c>
      <c r="C450" s="518" t="s">
        <v>147</v>
      </c>
      <c r="E450" s="174"/>
      <c r="F450" s="174"/>
      <c r="G450" s="578">
        <v>-0.26300000000000001</v>
      </c>
      <c r="H450" s="174"/>
      <c r="I450" s="174"/>
      <c r="J450" s="174"/>
      <c r="K450" s="174"/>
      <c r="L450" s="174"/>
      <c r="M450" s="174"/>
      <c r="N450" s="186">
        <v>0</v>
      </c>
      <c r="O450" s="174"/>
      <c r="P450" s="174"/>
      <c r="Q450" s="174"/>
      <c r="R450" s="174"/>
      <c r="S450" s="174"/>
      <c r="T450" s="174"/>
    </row>
    <row r="451" spans="2:20" s="333" customFormat="1" ht="15" customHeight="1" x14ac:dyDescent="0.25">
      <c r="B451" s="518" t="s">
        <v>110</v>
      </c>
      <c r="C451" s="518" t="s">
        <v>82</v>
      </c>
      <c r="E451" s="174"/>
      <c r="F451" s="174"/>
      <c r="G451" s="578">
        <v>-0.41699999999999998</v>
      </c>
      <c r="H451" s="174"/>
      <c r="I451" s="174"/>
      <c r="J451" s="174"/>
      <c r="K451" s="174"/>
      <c r="L451" s="174"/>
      <c r="M451" s="174"/>
      <c r="N451" s="186">
        <v>0</v>
      </c>
      <c r="O451" s="174"/>
      <c r="P451" s="174"/>
      <c r="Q451" s="174"/>
      <c r="R451" s="174"/>
      <c r="S451" s="174"/>
      <c r="T451" s="174"/>
    </row>
    <row r="452" spans="2:20" s="333" customFormat="1" ht="15" customHeight="1" x14ac:dyDescent="0.25">
      <c r="B452" s="518" t="s">
        <v>110</v>
      </c>
      <c r="C452" s="518" t="s">
        <v>101</v>
      </c>
      <c r="E452" s="174"/>
      <c r="F452" s="174"/>
      <c r="G452" s="578">
        <v>-0.3</v>
      </c>
      <c r="H452" s="174"/>
      <c r="I452" s="174"/>
      <c r="J452" s="174"/>
      <c r="K452" s="174"/>
      <c r="L452" s="174"/>
      <c r="M452" s="174"/>
      <c r="N452" s="186">
        <v>0</v>
      </c>
      <c r="O452" s="174"/>
      <c r="P452" s="174"/>
      <c r="Q452" s="174"/>
      <c r="R452" s="174"/>
      <c r="S452" s="174"/>
      <c r="T452" s="174"/>
    </row>
    <row r="453" spans="2:20" s="333" customFormat="1" ht="15" customHeight="1" x14ac:dyDescent="0.25">
      <c r="B453" s="518" t="s">
        <v>12</v>
      </c>
      <c r="C453" s="518" t="s">
        <v>620</v>
      </c>
      <c r="E453" s="174"/>
      <c r="F453" s="174"/>
      <c r="G453" s="578">
        <v>0.125</v>
      </c>
      <c r="H453" s="174"/>
      <c r="I453" s="174"/>
      <c r="J453" s="174"/>
      <c r="K453" s="174"/>
      <c r="L453" s="174"/>
      <c r="M453" s="174"/>
      <c r="N453" s="186">
        <v>0</v>
      </c>
      <c r="O453" s="174"/>
      <c r="P453" s="174"/>
      <c r="Q453" s="174"/>
      <c r="R453" s="174"/>
      <c r="S453" s="174"/>
      <c r="T453" s="174"/>
    </row>
    <row r="454" spans="2:20" s="333" customFormat="1" ht="15" customHeight="1" x14ac:dyDescent="0.25">
      <c r="B454" s="518" t="s">
        <v>12</v>
      </c>
      <c r="C454" s="518" t="s">
        <v>147</v>
      </c>
      <c r="E454" s="174"/>
      <c r="F454" s="174"/>
      <c r="G454" s="578">
        <v>-5.2999999999999999E-2</v>
      </c>
      <c r="H454" s="174"/>
      <c r="I454" s="174"/>
      <c r="J454" s="174"/>
      <c r="K454" s="174"/>
      <c r="L454" s="174"/>
      <c r="M454" s="174"/>
      <c r="N454" s="186">
        <v>0</v>
      </c>
      <c r="O454" s="174"/>
      <c r="P454" s="174"/>
      <c r="Q454" s="174"/>
      <c r="R454" s="174"/>
      <c r="S454" s="174"/>
      <c r="T454" s="174"/>
    </row>
    <row r="455" spans="2:20" s="333" customFormat="1" ht="15" customHeight="1" x14ac:dyDescent="0.25">
      <c r="B455" s="518" t="s">
        <v>12</v>
      </c>
      <c r="C455" s="518" t="s">
        <v>49</v>
      </c>
      <c r="E455" s="174"/>
      <c r="F455" s="174"/>
      <c r="G455" s="578">
        <v>0.125</v>
      </c>
      <c r="H455" s="174"/>
      <c r="I455" s="174"/>
      <c r="J455" s="174"/>
      <c r="K455" s="174"/>
      <c r="L455" s="174"/>
      <c r="M455" s="174"/>
      <c r="N455" s="186">
        <v>0</v>
      </c>
      <c r="O455" s="174"/>
      <c r="P455" s="174"/>
      <c r="Q455" s="174"/>
      <c r="R455" s="174"/>
      <c r="S455" s="174"/>
      <c r="T455" s="174"/>
    </row>
    <row r="456" spans="2:20" s="333" customFormat="1" ht="15" customHeight="1" x14ac:dyDescent="0.25">
      <c r="B456" s="518" t="s">
        <v>12</v>
      </c>
      <c r="C456" s="518" t="s">
        <v>124</v>
      </c>
      <c r="E456" s="174"/>
      <c r="F456" s="174"/>
      <c r="G456" s="578">
        <v>0.28599999999999998</v>
      </c>
      <c r="H456" s="174"/>
      <c r="I456" s="174"/>
      <c r="J456" s="174"/>
      <c r="K456" s="174"/>
      <c r="L456" s="174"/>
      <c r="M456" s="174"/>
      <c r="N456" s="186">
        <v>0</v>
      </c>
      <c r="O456" s="174"/>
      <c r="P456" s="174"/>
      <c r="Q456" s="174"/>
      <c r="R456" s="174"/>
      <c r="S456" s="174"/>
      <c r="T456" s="174"/>
    </row>
    <row r="457" spans="2:20" s="333" customFormat="1" ht="15" customHeight="1" x14ac:dyDescent="0.25">
      <c r="B457" s="518" t="s">
        <v>12</v>
      </c>
      <c r="C457" s="518" t="s">
        <v>481</v>
      </c>
      <c r="E457" s="174"/>
      <c r="F457" s="174"/>
      <c r="G457" s="578">
        <v>0.28599999999999998</v>
      </c>
      <c r="H457" s="174"/>
      <c r="I457" s="174"/>
      <c r="J457" s="174"/>
      <c r="K457" s="174"/>
      <c r="L457" s="174"/>
      <c r="M457" s="174"/>
      <c r="N457" s="186">
        <v>0</v>
      </c>
      <c r="O457" s="174"/>
      <c r="P457" s="174"/>
      <c r="Q457" s="174"/>
      <c r="R457" s="174"/>
      <c r="S457" s="174"/>
      <c r="T457" s="174"/>
    </row>
    <row r="458" spans="2:20" s="333" customFormat="1" ht="15" customHeight="1" x14ac:dyDescent="0.25">
      <c r="B458" s="518" t="s">
        <v>12</v>
      </c>
      <c r="C458" s="518" t="s">
        <v>114</v>
      </c>
      <c r="E458" s="174"/>
      <c r="F458" s="174"/>
      <c r="G458" s="578">
        <v>0.28599999999999998</v>
      </c>
      <c r="H458" s="174"/>
      <c r="I458" s="174"/>
      <c r="J458" s="174"/>
      <c r="K458" s="174"/>
      <c r="L458" s="174"/>
      <c r="M458" s="174"/>
      <c r="N458" s="186">
        <v>0</v>
      </c>
      <c r="O458" s="174"/>
      <c r="P458" s="174"/>
      <c r="Q458" s="174"/>
      <c r="R458" s="174"/>
      <c r="S458" s="174"/>
      <c r="T458" s="174"/>
    </row>
    <row r="459" spans="2:20" s="333" customFormat="1" ht="15" customHeight="1" x14ac:dyDescent="0.25">
      <c r="B459" s="518" t="s">
        <v>12</v>
      </c>
      <c r="C459" s="518" t="s">
        <v>119</v>
      </c>
      <c r="E459" s="174"/>
      <c r="F459" s="174"/>
      <c r="G459" s="578">
        <v>0.28599999999999998</v>
      </c>
      <c r="H459" s="174"/>
      <c r="I459" s="174"/>
      <c r="J459" s="174"/>
      <c r="K459" s="174"/>
      <c r="L459" s="174"/>
      <c r="M459" s="174"/>
      <c r="N459" s="186">
        <v>0</v>
      </c>
      <c r="O459" s="174"/>
      <c r="P459" s="174"/>
      <c r="Q459" s="174"/>
      <c r="R459" s="174"/>
      <c r="S459" s="174"/>
      <c r="T459" s="174"/>
    </row>
    <row r="460" spans="2:20" s="333" customFormat="1" ht="15" customHeight="1" x14ac:dyDescent="0.25">
      <c r="B460" s="518" t="s">
        <v>12</v>
      </c>
      <c r="C460" s="518" t="s">
        <v>260</v>
      </c>
      <c r="E460" s="174"/>
      <c r="F460" s="174"/>
      <c r="G460" s="578">
        <v>-5.2999999999999999E-2</v>
      </c>
      <c r="H460" s="174"/>
      <c r="I460" s="174"/>
      <c r="J460" s="174"/>
      <c r="K460" s="174"/>
      <c r="L460" s="174"/>
      <c r="M460" s="174"/>
      <c r="N460" s="186">
        <v>0</v>
      </c>
      <c r="O460" s="174"/>
      <c r="P460" s="174"/>
      <c r="Q460" s="174"/>
      <c r="R460" s="174"/>
      <c r="S460" s="174"/>
      <c r="T460" s="174"/>
    </row>
    <row r="461" spans="2:20" s="333" customFormat="1" ht="15" customHeight="1" x14ac:dyDescent="0.25">
      <c r="B461" s="518" t="s">
        <v>12</v>
      </c>
      <c r="C461" s="518" t="s">
        <v>136</v>
      </c>
      <c r="E461" s="174"/>
      <c r="F461" s="174"/>
      <c r="G461" s="578">
        <v>0.125</v>
      </c>
      <c r="H461" s="174"/>
      <c r="I461" s="174"/>
      <c r="J461" s="174"/>
      <c r="K461" s="174"/>
      <c r="L461" s="174"/>
      <c r="M461" s="174"/>
      <c r="N461" s="186">
        <v>0</v>
      </c>
      <c r="O461" s="174"/>
      <c r="P461" s="174"/>
      <c r="Q461" s="174"/>
      <c r="R461" s="174"/>
      <c r="S461" s="174"/>
      <c r="T461" s="174"/>
    </row>
    <row r="462" spans="2:20" s="333" customFormat="1" ht="15" customHeight="1" x14ac:dyDescent="0.25">
      <c r="B462" s="518" t="s">
        <v>12</v>
      </c>
      <c r="C462" s="518" t="s">
        <v>38</v>
      </c>
      <c r="E462" s="174"/>
      <c r="F462" s="174"/>
      <c r="G462" s="578">
        <v>0.125</v>
      </c>
      <c r="H462" s="174"/>
      <c r="I462" s="174"/>
      <c r="J462" s="174"/>
      <c r="K462" s="174"/>
      <c r="L462" s="174"/>
      <c r="M462" s="174"/>
      <c r="N462" s="186">
        <v>0</v>
      </c>
      <c r="O462" s="174"/>
      <c r="P462" s="174"/>
      <c r="Q462" s="174"/>
      <c r="R462" s="174"/>
      <c r="S462" s="174"/>
      <c r="T462" s="174"/>
    </row>
    <row r="463" spans="2:20" s="333" customFormat="1" ht="15" customHeight="1" x14ac:dyDescent="0.25">
      <c r="B463" s="518" t="s">
        <v>12</v>
      </c>
      <c r="C463" s="518" t="s">
        <v>126</v>
      </c>
      <c r="E463" s="174"/>
      <c r="F463" s="174"/>
      <c r="G463" s="578">
        <v>0.28599999999999998</v>
      </c>
      <c r="H463" s="174"/>
      <c r="I463" s="174"/>
      <c r="J463" s="174"/>
      <c r="K463" s="174"/>
      <c r="L463" s="174"/>
      <c r="M463" s="174"/>
      <c r="N463" s="186">
        <v>0</v>
      </c>
      <c r="O463" s="174"/>
      <c r="P463" s="174"/>
      <c r="Q463" s="174"/>
      <c r="R463" s="174"/>
      <c r="S463" s="174"/>
      <c r="T463" s="174"/>
    </row>
    <row r="464" spans="2:20" s="333" customFormat="1" ht="15" customHeight="1" x14ac:dyDescent="0.25">
      <c r="B464" s="518" t="s">
        <v>12</v>
      </c>
      <c r="C464" s="518" t="s">
        <v>67</v>
      </c>
      <c r="E464" s="174"/>
      <c r="F464" s="174"/>
      <c r="G464" s="578">
        <v>0.125</v>
      </c>
      <c r="H464" s="174"/>
      <c r="I464" s="174"/>
      <c r="J464" s="174"/>
      <c r="K464" s="174"/>
      <c r="L464" s="174"/>
      <c r="M464" s="174"/>
      <c r="N464" s="186">
        <v>0</v>
      </c>
      <c r="O464" s="174"/>
      <c r="P464" s="174"/>
      <c r="Q464" s="174"/>
      <c r="R464" s="174"/>
      <c r="S464" s="174"/>
      <c r="T464" s="174"/>
    </row>
    <row r="465" spans="2:20" s="333" customFormat="1" ht="15" customHeight="1" x14ac:dyDescent="0.25">
      <c r="B465" s="518" t="s">
        <v>12</v>
      </c>
      <c r="C465" s="518" t="s">
        <v>48</v>
      </c>
      <c r="E465" s="174"/>
      <c r="F465" s="174"/>
      <c r="G465" s="578">
        <v>0.28599999999999998</v>
      </c>
      <c r="H465" s="174"/>
      <c r="I465" s="174"/>
      <c r="J465" s="174"/>
      <c r="K465" s="174"/>
      <c r="L465" s="174"/>
      <c r="M465" s="174"/>
      <c r="N465" s="186">
        <v>0</v>
      </c>
      <c r="O465" s="174"/>
      <c r="P465" s="174"/>
      <c r="Q465" s="174"/>
      <c r="R465" s="174"/>
      <c r="S465" s="174"/>
      <c r="T465" s="174"/>
    </row>
    <row r="466" spans="2:20" s="333" customFormat="1" ht="15" customHeight="1" x14ac:dyDescent="0.25">
      <c r="B466" s="518" t="s">
        <v>12</v>
      </c>
      <c r="C466" s="518" t="s">
        <v>72</v>
      </c>
      <c r="E466" s="174"/>
      <c r="F466" s="174"/>
      <c r="G466" s="578">
        <v>0</v>
      </c>
      <c r="H466" s="174"/>
      <c r="I466" s="174"/>
      <c r="J466" s="174"/>
      <c r="K466" s="174"/>
      <c r="L466" s="174"/>
      <c r="M466" s="174"/>
      <c r="N466" s="186">
        <v>0</v>
      </c>
      <c r="O466" s="174"/>
      <c r="P466" s="174"/>
      <c r="Q466" s="174"/>
      <c r="R466" s="174"/>
      <c r="S466" s="174"/>
      <c r="T466" s="174"/>
    </row>
    <row r="467" spans="2:20" s="333" customFormat="1" ht="15" customHeight="1" x14ac:dyDescent="0.25">
      <c r="B467" s="518" t="s">
        <v>12</v>
      </c>
      <c r="C467" s="518" t="s">
        <v>40</v>
      </c>
      <c r="E467" s="174"/>
      <c r="F467" s="174"/>
      <c r="G467" s="578">
        <v>0.28599999999999998</v>
      </c>
      <c r="H467" s="174"/>
      <c r="I467" s="174"/>
      <c r="J467" s="174"/>
      <c r="K467" s="174"/>
      <c r="L467" s="174"/>
      <c r="M467" s="174"/>
      <c r="N467" s="186">
        <v>0</v>
      </c>
      <c r="O467" s="174"/>
      <c r="P467" s="174"/>
      <c r="Q467" s="174"/>
      <c r="R467" s="174"/>
      <c r="S467" s="174"/>
      <c r="T467" s="174"/>
    </row>
    <row r="468" spans="2:20" s="333" customFormat="1" ht="15" customHeight="1" x14ac:dyDescent="0.25">
      <c r="B468" s="518" t="s">
        <v>12</v>
      </c>
      <c r="C468" s="518" t="s">
        <v>64</v>
      </c>
      <c r="E468" s="174"/>
      <c r="F468" s="174"/>
      <c r="G468" s="578">
        <v>0.28599999999999998</v>
      </c>
      <c r="H468" s="174"/>
      <c r="I468" s="174"/>
      <c r="J468" s="174"/>
      <c r="K468" s="174"/>
      <c r="L468" s="174"/>
      <c r="M468" s="174"/>
      <c r="N468" s="186">
        <v>0</v>
      </c>
      <c r="O468" s="174"/>
      <c r="P468" s="174"/>
      <c r="Q468" s="174"/>
      <c r="R468" s="174"/>
      <c r="S468" s="174"/>
      <c r="T468" s="174"/>
    </row>
    <row r="469" spans="2:20" s="333" customFormat="1" ht="15" customHeight="1" x14ac:dyDescent="0.25">
      <c r="B469" s="518" t="s">
        <v>12</v>
      </c>
      <c r="C469" s="518" t="s">
        <v>58</v>
      </c>
      <c r="E469" s="174"/>
      <c r="F469" s="174"/>
      <c r="G469" s="578">
        <v>0.28599999999999998</v>
      </c>
      <c r="H469" s="174"/>
      <c r="I469" s="174"/>
      <c r="J469" s="174"/>
      <c r="K469" s="174"/>
      <c r="L469" s="174"/>
      <c r="M469" s="174"/>
      <c r="N469" s="186">
        <v>0</v>
      </c>
      <c r="O469" s="174"/>
      <c r="P469" s="174"/>
      <c r="Q469" s="174"/>
      <c r="R469" s="174"/>
      <c r="S469" s="174"/>
      <c r="T469" s="174"/>
    </row>
    <row r="470" spans="2:20" s="333" customFormat="1" ht="15" customHeight="1" x14ac:dyDescent="0.25">
      <c r="B470" s="518" t="s">
        <v>12</v>
      </c>
      <c r="C470" s="518" t="s">
        <v>76</v>
      </c>
      <c r="E470" s="174"/>
      <c r="F470" s="174"/>
      <c r="G470" s="578">
        <v>0.28599999999999998</v>
      </c>
      <c r="H470" s="174"/>
      <c r="I470" s="174"/>
      <c r="J470" s="174"/>
      <c r="K470" s="174"/>
      <c r="L470" s="174"/>
      <c r="M470" s="174"/>
      <c r="N470" s="186">
        <v>0</v>
      </c>
      <c r="O470" s="174"/>
      <c r="P470" s="174"/>
      <c r="Q470" s="174"/>
      <c r="R470" s="174"/>
      <c r="S470" s="174"/>
      <c r="T470" s="174"/>
    </row>
    <row r="471" spans="2:20" s="333" customFormat="1" ht="15" customHeight="1" x14ac:dyDescent="0.25">
      <c r="B471" s="518" t="s">
        <v>12</v>
      </c>
      <c r="C471" s="518" t="s">
        <v>142</v>
      </c>
      <c r="E471" s="174"/>
      <c r="F471" s="174"/>
      <c r="G471" s="578">
        <v>0.125</v>
      </c>
      <c r="H471" s="174"/>
      <c r="I471" s="174"/>
      <c r="J471" s="174"/>
      <c r="K471" s="174"/>
      <c r="L471" s="174"/>
      <c r="M471" s="174"/>
      <c r="N471" s="186">
        <v>0</v>
      </c>
      <c r="O471" s="174"/>
      <c r="P471" s="174"/>
      <c r="Q471" s="174"/>
      <c r="R471" s="174"/>
      <c r="S471" s="174"/>
      <c r="T471" s="174"/>
    </row>
    <row r="472" spans="2:20" s="333" customFormat="1" ht="15" customHeight="1" x14ac:dyDescent="0.25">
      <c r="B472" s="518" t="s">
        <v>12</v>
      </c>
      <c r="C472" s="518" t="s">
        <v>80</v>
      </c>
      <c r="E472" s="174"/>
      <c r="F472" s="174"/>
      <c r="G472" s="578">
        <v>0.125</v>
      </c>
      <c r="H472" s="174"/>
      <c r="I472" s="174"/>
      <c r="J472" s="174"/>
      <c r="K472" s="174"/>
      <c r="L472" s="174"/>
      <c r="M472" s="174"/>
      <c r="N472" s="186">
        <v>0</v>
      </c>
      <c r="O472" s="174"/>
      <c r="P472" s="174"/>
      <c r="Q472" s="174"/>
      <c r="R472" s="174"/>
      <c r="S472" s="174"/>
      <c r="T472" s="174"/>
    </row>
    <row r="473" spans="2:20" s="333" customFormat="1" ht="15" customHeight="1" x14ac:dyDescent="0.25">
      <c r="B473" s="518" t="s">
        <v>12</v>
      </c>
      <c r="C473" s="518" t="s">
        <v>82</v>
      </c>
      <c r="E473" s="174"/>
      <c r="F473" s="174"/>
      <c r="G473" s="578">
        <v>-0.25</v>
      </c>
      <c r="H473" s="174"/>
      <c r="I473" s="174"/>
      <c r="J473" s="174"/>
      <c r="K473" s="174"/>
      <c r="L473" s="174"/>
      <c r="M473" s="174"/>
      <c r="N473" s="186">
        <v>0</v>
      </c>
      <c r="O473" s="174"/>
      <c r="P473" s="174"/>
      <c r="Q473" s="174"/>
      <c r="R473" s="174"/>
      <c r="S473" s="174"/>
      <c r="T473" s="174"/>
    </row>
    <row r="474" spans="2:20" s="333" customFormat="1" ht="15" customHeight="1" x14ac:dyDescent="0.25">
      <c r="B474" s="518" t="s">
        <v>12</v>
      </c>
      <c r="C474" s="518" t="s">
        <v>153</v>
      </c>
      <c r="E474" s="174"/>
      <c r="F474" s="174"/>
      <c r="G474" s="578">
        <v>0.28599999999999998</v>
      </c>
      <c r="H474" s="174"/>
      <c r="I474" s="174"/>
      <c r="J474" s="174"/>
      <c r="K474" s="174"/>
      <c r="L474" s="174"/>
      <c r="M474" s="174"/>
      <c r="N474" s="186">
        <v>0</v>
      </c>
      <c r="O474" s="174"/>
      <c r="P474" s="174"/>
      <c r="Q474" s="174"/>
      <c r="R474" s="174"/>
      <c r="S474" s="174"/>
      <c r="T474" s="174"/>
    </row>
    <row r="475" spans="2:20" s="333" customFormat="1" ht="15" customHeight="1" x14ac:dyDescent="0.25">
      <c r="B475" s="518" t="s">
        <v>12</v>
      </c>
      <c r="C475" s="518" t="s">
        <v>78</v>
      </c>
      <c r="E475" s="174"/>
      <c r="F475" s="174"/>
      <c r="G475" s="578">
        <v>0.28599999999999998</v>
      </c>
      <c r="H475" s="174"/>
      <c r="I475" s="174"/>
      <c r="J475" s="174"/>
      <c r="K475" s="174"/>
      <c r="L475" s="174"/>
      <c r="M475" s="174"/>
      <c r="N475" s="186">
        <v>0</v>
      </c>
      <c r="O475" s="174"/>
      <c r="P475" s="174"/>
      <c r="Q475" s="174"/>
      <c r="R475" s="174"/>
      <c r="S475" s="174"/>
      <c r="T475" s="174"/>
    </row>
    <row r="476" spans="2:20" s="333" customFormat="1" ht="15" customHeight="1" x14ac:dyDescent="0.25">
      <c r="B476" s="518" t="s">
        <v>12</v>
      </c>
      <c r="C476" s="518" t="s">
        <v>26</v>
      </c>
      <c r="E476" s="174"/>
      <c r="F476" s="174"/>
      <c r="G476" s="578">
        <v>0.125</v>
      </c>
      <c r="H476" s="174"/>
      <c r="I476" s="174"/>
      <c r="J476" s="174"/>
      <c r="K476" s="174"/>
      <c r="L476" s="174"/>
      <c r="M476" s="174"/>
      <c r="N476" s="186">
        <v>0</v>
      </c>
      <c r="O476" s="174"/>
      <c r="P476" s="174"/>
      <c r="Q476" s="174"/>
      <c r="R476" s="174"/>
      <c r="S476" s="174"/>
      <c r="T476" s="174"/>
    </row>
    <row r="477" spans="2:20" s="333" customFormat="1" ht="15" customHeight="1" x14ac:dyDescent="0.25">
      <c r="B477" s="518" t="s">
        <v>12</v>
      </c>
      <c r="C477" s="518" t="s">
        <v>73</v>
      </c>
      <c r="E477" s="174"/>
      <c r="F477" s="174"/>
      <c r="G477" s="578">
        <v>0.28599999999999998</v>
      </c>
      <c r="H477" s="174"/>
      <c r="I477" s="174"/>
      <c r="J477" s="174"/>
      <c r="K477" s="174"/>
      <c r="L477" s="174"/>
      <c r="M477" s="174"/>
      <c r="N477" s="186">
        <v>0</v>
      </c>
      <c r="O477" s="174"/>
      <c r="P477" s="174"/>
      <c r="Q477" s="174"/>
      <c r="R477" s="174"/>
      <c r="S477" s="174"/>
      <c r="T477" s="174"/>
    </row>
    <row r="478" spans="2:20" s="333" customFormat="1" ht="15" customHeight="1" x14ac:dyDescent="0.25">
      <c r="B478" s="518" t="s">
        <v>12</v>
      </c>
      <c r="C478" s="518" t="s">
        <v>70</v>
      </c>
      <c r="E478" s="174"/>
      <c r="F478" s="174"/>
      <c r="G478" s="578">
        <v>0</v>
      </c>
      <c r="H478" s="174"/>
      <c r="I478" s="174"/>
      <c r="J478" s="174"/>
      <c r="K478" s="174"/>
      <c r="L478" s="174"/>
      <c r="M478" s="174"/>
      <c r="N478" s="186">
        <v>0</v>
      </c>
      <c r="O478" s="174"/>
      <c r="P478" s="174"/>
      <c r="Q478" s="174"/>
      <c r="R478" s="174"/>
      <c r="S478" s="174"/>
      <c r="T478" s="174"/>
    </row>
    <row r="479" spans="2:20" s="333" customFormat="1" ht="15" customHeight="1" x14ac:dyDescent="0.25">
      <c r="B479" s="518" t="s">
        <v>12</v>
      </c>
      <c r="C479" s="518" t="s">
        <v>85</v>
      </c>
      <c r="E479" s="174"/>
      <c r="F479" s="174"/>
      <c r="G479" s="578">
        <v>0.125</v>
      </c>
      <c r="H479" s="174"/>
      <c r="I479" s="174"/>
      <c r="J479" s="174"/>
      <c r="K479" s="174"/>
      <c r="L479" s="174"/>
      <c r="M479" s="174"/>
      <c r="N479" s="186">
        <v>0</v>
      </c>
      <c r="O479" s="174"/>
      <c r="P479" s="174"/>
      <c r="Q479" s="174"/>
      <c r="R479" s="174"/>
      <c r="S479" s="174"/>
      <c r="T479" s="174"/>
    </row>
    <row r="480" spans="2:20" s="333" customFormat="1" ht="15" customHeight="1" x14ac:dyDescent="0.25">
      <c r="B480" s="518" t="s">
        <v>12</v>
      </c>
      <c r="C480" s="518" t="s">
        <v>57</v>
      </c>
      <c r="E480" s="174"/>
      <c r="F480" s="174"/>
      <c r="G480" s="578">
        <v>0.28599999999999998</v>
      </c>
      <c r="H480" s="174"/>
      <c r="I480" s="174"/>
      <c r="J480" s="174"/>
      <c r="K480" s="174"/>
      <c r="L480" s="174"/>
      <c r="M480" s="174"/>
      <c r="N480" s="186">
        <v>0</v>
      </c>
      <c r="O480" s="174"/>
      <c r="P480" s="174"/>
      <c r="Q480" s="174"/>
      <c r="R480" s="174"/>
      <c r="S480" s="174"/>
      <c r="T480" s="174"/>
    </row>
    <row r="481" spans="2:20" s="333" customFormat="1" ht="15" customHeight="1" x14ac:dyDescent="0.25">
      <c r="B481" s="518" t="s">
        <v>12</v>
      </c>
      <c r="C481" s="518" t="s">
        <v>83</v>
      </c>
      <c r="E481" s="174"/>
      <c r="F481" s="174"/>
      <c r="G481" s="578">
        <v>0.125</v>
      </c>
      <c r="H481" s="174"/>
      <c r="I481" s="174"/>
      <c r="J481" s="174"/>
      <c r="K481" s="174"/>
      <c r="L481" s="174"/>
      <c r="M481" s="174"/>
      <c r="N481" s="186">
        <v>0</v>
      </c>
      <c r="O481" s="174"/>
      <c r="P481" s="174"/>
      <c r="Q481" s="174"/>
      <c r="R481" s="174"/>
      <c r="S481" s="174"/>
      <c r="T481" s="174"/>
    </row>
    <row r="482" spans="2:20" s="333" customFormat="1" ht="15" customHeight="1" x14ac:dyDescent="0.25">
      <c r="B482" s="518" t="s">
        <v>12</v>
      </c>
      <c r="C482" s="518" t="s">
        <v>92</v>
      </c>
      <c r="E482" s="174"/>
      <c r="F482" s="174"/>
      <c r="G482" s="578">
        <v>0.28599999999999998</v>
      </c>
      <c r="H482" s="174"/>
      <c r="I482" s="174"/>
      <c r="J482" s="174"/>
      <c r="K482" s="174"/>
      <c r="L482" s="174"/>
      <c r="M482" s="174"/>
      <c r="N482" s="186">
        <v>0</v>
      </c>
      <c r="O482" s="174"/>
      <c r="P482" s="174"/>
      <c r="Q482" s="174"/>
      <c r="R482" s="174"/>
      <c r="S482" s="174"/>
      <c r="T482" s="174"/>
    </row>
    <row r="483" spans="2:20" s="333" customFormat="1" ht="15" customHeight="1" x14ac:dyDescent="0.25">
      <c r="B483" s="518" t="s">
        <v>12</v>
      </c>
      <c r="C483" s="518" t="s">
        <v>137</v>
      </c>
      <c r="E483" s="174"/>
      <c r="F483" s="174"/>
      <c r="G483" s="578">
        <v>0.28599999999999998</v>
      </c>
      <c r="H483" s="174"/>
      <c r="I483" s="174"/>
      <c r="J483" s="174"/>
      <c r="K483" s="174"/>
      <c r="L483" s="174"/>
      <c r="M483" s="174"/>
      <c r="N483" s="186">
        <v>0</v>
      </c>
      <c r="O483" s="174"/>
      <c r="P483" s="174"/>
      <c r="Q483" s="174"/>
      <c r="R483" s="174"/>
      <c r="S483" s="174"/>
      <c r="T483" s="174"/>
    </row>
    <row r="484" spans="2:20" s="333" customFormat="1" ht="15" customHeight="1" x14ac:dyDescent="0.25">
      <c r="B484" s="518" t="s">
        <v>12</v>
      </c>
      <c r="C484" s="518" t="s">
        <v>165</v>
      </c>
      <c r="E484" s="174"/>
      <c r="F484" s="174"/>
      <c r="G484" s="578">
        <v>0.28599999999999998</v>
      </c>
      <c r="H484" s="174"/>
      <c r="I484" s="174"/>
      <c r="J484" s="174"/>
      <c r="K484" s="174"/>
      <c r="L484" s="174"/>
      <c r="M484" s="174"/>
      <c r="N484" s="186">
        <v>0</v>
      </c>
      <c r="O484" s="174"/>
      <c r="P484" s="174"/>
      <c r="Q484" s="174"/>
      <c r="R484" s="174"/>
      <c r="S484" s="174"/>
      <c r="T484" s="174"/>
    </row>
    <row r="485" spans="2:20" s="333" customFormat="1" ht="15" customHeight="1" x14ac:dyDescent="0.25">
      <c r="B485" s="518" t="s">
        <v>12</v>
      </c>
      <c r="C485" s="518" t="s">
        <v>100</v>
      </c>
      <c r="E485" s="174"/>
      <c r="F485" s="174"/>
      <c r="G485" s="578">
        <v>0.125</v>
      </c>
      <c r="H485" s="174"/>
      <c r="I485" s="174"/>
      <c r="J485" s="174"/>
      <c r="K485" s="174"/>
      <c r="L485" s="174"/>
      <c r="M485" s="174"/>
      <c r="N485" s="186">
        <v>0</v>
      </c>
      <c r="O485" s="174"/>
      <c r="P485" s="174"/>
      <c r="Q485" s="174"/>
      <c r="R485" s="174"/>
      <c r="S485" s="174"/>
      <c r="T485" s="174"/>
    </row>
    <row r="486" spans="2:20" s="333" customFormat="1" ht="15" customHeight="1" x14ac:dyDescent="0.25">
      <c r="B486" s="518" t="s">
        <v>12</v>
      </c>
      <c r="C486" s="518" t="s">
        <v>87</v>
      </c>
      <c r="E486" s="174"/>
      <c r="F486" s="174"/>
      <c r="G486" s="578">
        <v>0.125</v>
      </c>
      <c r="H486" s="174"/>
      <c r="I486" s="174"/>
      <c r="J486" s="174"/>
      <c r="K486" s="174"/>
      <c r="L486" s="174"/>
      <c r="M486" s="174"/>
      <c r="N486" s="186">
        <v>0</v>
      </c>
      <c r="O486" s="174"/>
      <c r="P486" s="174"/>
      <c r="Q486" s="174"/>
      <c r="R486" s="174"/>
      <c r="S486" s="174"/>
      <c r="T486" s="174"/>
    </row>
    <row r="487" spans="2:20" s="333" customFormat="1" ht="15" customHeight="1" x14ac:dyDescent="0.25">
      <c r="B487" s="518" t="s">
        <v>12</v>
      </c>
      <c r="C487" s="518" t="s">
        <v>97</v>
      </c>
      <c r="E487" s="174"/>
      <c r="F487" s="174"/>
      <c r="G487" s="578">
        <v>0.28599999999999998</v>
      </c>
      <c r="H487" s="174"/>
      <c r="I487" s="174"/>
      <c r="J487" s="174"/>
      <c r="K487" s="174"/>
      <c r="L487" s="174"/>
      <c r="M487" s="174"/>
      <c r="N487" s="186">
        <v>0</v>
      </c>
      <c r="O487" s="174"/>
      <c r="P487" s="174"/>
      <c r="Q487" s="174"/>
      <c r="R487" s="174"/>
      <c r="S487" s="174"/>
      <c r="T487" s="174"/>
    </row>
    <row r="488" spans="2:20" s="333" customFormat="1" ht="15" customHeight="1" x14ac:dyDescent="0.25">
      <c r="B488" s="518" t="s">
        <v>12</v>
      </c>
      <c r="C488" s="518" t="s">
        <v>103</v>
      </c>
      <c r="E488" s="174"/>
      <c r="F488" s="174"/>
      <c r="G488" s="578">
        <v>0.28599999999999998</v>
      </c>
      <c r="H488" s="174"/>
      <c r="I488" s="174"/>
      <c r="J488" s="174"/>
      <c r="K488" s="174"/>
      <c r="L488" s="174"/>
      <c r="M488" s="174"/>
      <c r="N488" s="186">
        <v>0</v>
      </c>
      <c r="O488" s="174"/>
      <c r="P488" s="174"/>
      <c r="Q488" s="174"/>
      <c r="R488" s="174"/>
      <c r="S488" s="174"/>
      <c r="T488" s="174"/>
    </row>
    <row r="489" spans="2:20" s="333" customFormat="1" ht="15" customHeight="1" x14ac:dyDescent="0.25">
      <c r="B489" s="518" t="s">
        <v>12</v>
      </c>
      <c r="C489" s="518" t="s">
        <v>118</v>
      </c>
      <c r="E489" s="174"/>
      <c r="F489" s="174"/>
      <c r="G489" s="578">
        <v>0.125</v>
      </c>
      <c r="H489" s="174"/>
      <c r="I489" s="174"/>
      <c r="J489" s="174"/>
      <c r="K489" s="174"/>
      <c r="L489" s="174"/>
      <c r="M489" s="174"/>
      <c r="N489" s="186">
        <v>0</v>
      </c>
      <c r="O489" s="174"/>
      <c r="P489" s="174"/>
      <c r="Q489" s="174"/>
      <c r="R489" s="174"/>
      <c r="S489" s="174"/>
      <c r="T489" s="174"/>
    </row>
    <row r="490" spans="2:20" s="333" customFormat="1" ht="15" customHeight="1" x14ac:dyDescent="0.25">
      <c r="B490" s="518" t="s">
        <v>12</v>
      </c>
      <c r="C490" s="518" t="s">
        <v>627</v>
      </c>
      <c r="E490" s="174"/>
      <c r="F490" s="174"/>
      <c r="G490" s="578">
        <v>0.28599999999999998</v>
      </c>
      <c r="H490" s="174"/>
      <c r="I490" s="174"/>
      <c r="J490" s="174"/>
      <c r="K490" s="174"/>
      <c r="L490" s="174"/>
      <c r="M490" s="174"/>
      <c r="N490" s="186">
        <v>0</v>
      </c>
      <c r="O490" s="174"/>
      <c r="P490" s="174"/>
      <c r="Q490" s="174"/>
      <c r="R490" s="174"/>
      <c r="S490" s="174"/>
      <c r="T490" s="174"/>
    </row>
    <row r="491" spans="2:20" s="333" customFormat="1" ht="15" customHeight="1" x14ac:dyDescent="0.25">
      <c r="B491" s="518" t="s">
        <v>12</v>
      </c>
      <c r="C491" s="518" t="s">
        <v>108</v>
      </c>
      <c r="E491" s="174"/>
      <c r="F491" s="174"/>
      <c r="G491" s="578">
        <v>0.125</v>
      </c>
      <c r="H491" s="174"/>
      <c r="I491" s="174"/>
      <c r="J491" s="174"/>
      <c r="K491" s="174"/>
      <c r="L491" s="174"/>
      <c r="M491" s="174"/>
      <c r="N491" s="186">
        <v>0</v>
      </c>
      <c r="O491" s="174"/>
      <c r="P491" s="174"/>
      <c r="Q491" s="174"/>
      <c r="R491" s="174"/>
      <c r="S491" s="174"/>
      <c r="T491" s="174"/>
    </row>
    <row r="492" spans="2:20" s="333" customFormat="1" ht="15" customHeight="1" x14ac:dyDescent="0.25">
      <c r="B492" s="518" t="s">
        <v>12</v>
      </c>
      <c r="C492" s="518" t="s">
        <v>102</v>
      </c>
      <c r="E492" s="174"/>
      <c r="F492" s="174"/>
      <c r="G492" s="578">
        <v>0.125</v>
      </c>
      <c r="H492" s="174"/>
      <c r="I492" s="174"/>
      <c r="J492" s="174"/>
      <c r="K492" s="174"/>
      <c r="L492" s="174"/>
      <c r="M492" s="174"/>
      <c r="N492" s="186">
        <v>0</v>
      </c>
      <c r="O492" s="174"/>
      <c r="P492" s="174"/>
      <c r="Q492" s="174"/>
      <c r="R492" s="174"/>
      <c r="S492" s="174"/>
      <c r="T492" s="174"/>
    </row>
    <row r="493" spans="2:20" s="333" customFormat="1" ht="15" customHeight="1" x14ac:dyDescent="0.25">
      <c r="B493" s="518" t="s">
        <v>12</v>
      </c>
      <c r="C493" s="518" t="s">
        <v>611</v>
      </c>
      <c r="E493" s="174"/>
      <c r="F493" s="174"/>
      <c r="G493" s="578">
        <v>-5.2999999999999999E-2</v>
      </c>
      <c r="H493" s="174"/>
      <c r="I493" s="174"/>
      <c r="J493" s="174"/>
      <c r="K493" s="174"/>
      <c r="L493" s="174"/>
      <c r="M493" s="174"/>
      <c r="N493" s="186">
        <v>0</v>
      </c>
      <c r="O493" s="174"/>
      <c r="P493" s="174"/>
      <c r="Q493" s="174"/>
      <c r="R493" s="174"/>
      <c r="S493" s="174"/>
      <c r="T493" s="174"/>
    </row>
    <row r="494" spans="2:20" s="333" customFormat="1" ht="15" customHeight="1" x14ac:dyDescent="0.25">
      <c r="B494" s="518" t="s">
        <v>12</v>
      </c>
      <c r="C494" s="518" t="s">
        <v>178</v>
      </c>
      <c r="E494" s="174"/>
      <c r="F494" s="174"/>
      <c r="G494" s="578">
        <v>0.125</v>
      </c>
      <c r="H494" s="174"/>
      <c r="I494" s="174"/>
      <c r="J494" s="174"/>
      <c r="K494" s="174"/>
      <c r="L494" s="174"/>
      <c r="M494" s="174"/>
      <c r="N494" s="186">
        <v>0</v>
      </c>
      <c r="O494" s="174"/>
      <c r="P494" s="174"/>
      <c r="Q494" s="174"/>
      <c r="R494" s="174"/>
      <c r="S494" s="174"/>
      <c r="T494" s="174"/>
    </row>
    <row r="495" spans="2:20" s="333" customFormat="1" ht="15" customHeight="1" x14ac:dyDescent="0.25">
      <c r="B495" s="518" t="s">
        <v>12</v>
      </c>
      <c r="C495" s="518" t="s">
        <v>628</v>
      </c>
      <c r="E495" s="174"/>
      <c r="F495" s="174"/>
      <c r="G495" s="578">
        <v>0.125</v>
      </c>
      <c r="H495" s="174"/>
      <c r="I495" s="174"/>
      <c r="J495" s="174"/>
      <c r="K495" s="174"/>
      <c r="L495" s="174"/>
      <c r="M495" s="174"/>
      <c r="N495" s="186">
        <v>0</v>
      </c>
      <c r="O495" s="174"/>
      <c r="P495" s="174"/>
      <c r="Q495" s="174"/>
      <c r="R495" s="174"/>
      <c r="S495" s="174"/>
      <c r="T495" s="174"/>
    </row>
    <row r="496" spans="2:20" s="333" customFormat="1" ht="15" customHeight="1" x14ac:dyDescent="0.25">
      <c r="B496" s="518" t="s">
        <v>12</v>
      </c>
      <c r="C496" s="518" t="s">
        <v>179</v>
      </c>
      <c r="E496" s="174"/>
      <c r="F496" s="174"/>
      <c r="G496" s="578">
        <v>0.125</v>
      </c>
      <c r="H496" s="174"/>
      <c r="I496" s="174"/>
      <c r="J496" s="174"/>
      <c r="K496" s="174"/>
      <c r="L496" s="174"/>
      <c r="M496" s="174"/>
      <c r="N496" s="186">
        <v>0</v>
      </c>
      <c r="O496" s="174"/>
      <c r="P496" s="174"/>
      <c r="Q496" s="174"/>
      <c r="R496" s="174"/>
      <c r="S496" s="174"/>
      <c r="T496" s="174"/>
    </row>
    <row r="497" spans="2:20" s="333" customFormat="1" ht="15" customHeight="1" x14ac:dyDescent="0.25">
      <c r="B497" s="518" t="s">
        <v>12</v>
      </c>
      <c r="C497" s="518" t="s">
        <v>96</v>
      </c>
      <c r="E497" s="174"/>
      <c r="F497" s="174"/>
      <c r="G497" s="578">
        <v>0.125</v>
      </c>
      <c r="H497" s="174"/>
      <c r="I497" s="174"/>
      <c r="J497" s="174"/>
      <c r="K497" s="174"/>
      <c r="L497" s="174"/>
      <c r="M497" s="174"/>
      <c r="N497" s="186">
        <v>0</v>
      </c>
      <c r="O497" s="174"/>
      <c r="P497" s="174"/>
      <c r="Q497" s="174"/>
      <c r="R497" s="174"/>
      <c r="S497" s="174"/>
      <c r="T497" s="174"/>
    </row>
    <row r="498" spans="2:20" s="333" customFormat="1" ht="15" customHeight="1" x14ac:dyDescent="0.25">
      <c r="B498" s="518" t="s">
        <v>12</v>
      </c>
      <c r="C498" s="518" t="s">
        <v>175</v>
      </c>
      <c r="E498" s="174"/>
      <c r="F498" s="174"/>
      <c r="G498" s="578">
        <v>0.125</v>
      </c>
      <c r="H498" s="174"/>
      <c r="I498" s="174"/>
      <c r="J498" s="174"/>
      <c r="K498" s="174"/>
      <c r="L498" s="174"/>
      <c r="M498" s="174"/>
      <c r="N498" s="186">
        <v>0</v>
      </c>
      <c r="O498" s="174"/>
      <c r="P498" s="174"/>
      <c r="Q498" s="174"/>
      <c r="R498" s="174"/>
      <c r="S498" s="174"/>
      <c r="T498" s="174"/>
    </row>
    <row r="499" spans="2:20" s="333" customFormat="1" ht="15" customHeight="1" x14ac:dyDescent="0.25">
      <c r="B499" s="518" t="s">
        <v>12</v>
      </c>
      <c r="C499" s="518" t="s">
        <v>151</v>
      </c>
      <c r="E499" s="174"/>
      <c r="F499" s="174"/>
      <c r="G499" s="578">
        <v>0.125</v>
      </c>
      <c r="H499" s="174"/>
      <c r="I499" s="174"/>
      <c r="J499" s="174"/>
      <c r="K499" s="174"/>
      <c r="L499" s="174"/>
      <c r="M499" s="174"/>
      <c r="N499" s="186">
        <v>0</v>
      </c>
      <c r="O499" s="174"/>
      <c r="P499" s="174"/>
      <c r="Q499" s="174"/>
      <c r="R499" s="174"/>
      <c r="S499" s="174"/>
      <c r="T499" s="174"/>
    </row>
    <row r="500" spans="2:20" s="333" customFormat="1" ht="15" customHeight="1" x14ac:dyDescent="0.25">
      <c r="B500" s="518" t="s">
        <v>12</v>
      </c>
      <c r="C500" s="518" t="s">
        <v>90</v>
      </c>
      <c r="E500" s="174"/>
      <c r="F500" s="174"/>
      <c r="G500" s="578">
        <v>0.125</v>
      </c>
      <c r="H500" s="174"/>
      <c r="I500" s="174"/>
      <c r="J500" s="174"/>
      <c r="K500" s="174"/>
      <c r="L500" s="174"/>
      <c r="M500" s="174"/>
      <c r="N500" s="186">
        <v>0</v>
      </c>
      <c r="O500" s="174"/>
      <c r="P500" s="174"/>
      <c r="Q500" s="174"/>
      <c r="R500" s="174"/>
      <c r="S500" s="174"/>
      <c r="T500" s="174"/>
    </row>
    <row r="501" spans="2:20" s="333" customFormat="1" ht="15" customHeight="1" x14ac:dyDescent="0.25">
      <c r="B501" s="518" t="s">
        <v>12</v>
      </c>
      <c r="C501" s="518" t="s">
        <v>180</v>
      </c>
      <c r="E501" s="174"/>
      <c r="F501" s="174"/>
      <c r="G501" s="578">
        <v>0.125</v>
      </c>
      <c r="H501" s="174"/>
      <c r="I501" s="174"/>
      <c r="J501" s="174"/>
      <c r="K501" s="174"/>
      <c r="L501" s="174"/>
      <c r="M501" s="174"/>
      <c r="N501" s="186">
        <v>0</v>
      </c>
      <c r="O501" s="174"/>
      <c r="P501" s="174"/>
      <c r="Q501" s="174"/>
      <c r="R501" s="174"/>
      <c r="S501" s="174"/>
      <c r="T501" s="174"/>
    </row>
    <row r="502" spans="2:20" s="333" customFormat="1" ht="15" customHeight="1" x14ac:dyDescent="0.25">
      <c r="B502" s="518" t="s">
        <v>12</v>
      </c>
      <c r="C502" s="518" t="s">
        <v>188</v>
      </c>
      <c r="E502" s="174"/>
      <c r="F502" s="174"/>
      <c r="G502" s="578">
        <v>0.28599999999999998</v>
      </c>
      <c r="H502" s="174"/>
      <c r="I502" s="174"/>
      <c r="J502" s="174"/>
      <c r="K502" s="174"/>
      <c r="L502" s="174"/>
      <c r="M502" s="174"/>
      <c r="N502" s="186">
        <v>0</v>
      </c>
      <c r="O502" s="174"/>
      <c r="P502" s="174"/>
      <c r="Q502" s="174"/>
      <c r="R502" s="174"/>
      <c r="S502" s="174"/>
      <c r="T502" s="174"/>
    </row>
    <row r="503" spans="2:20" s="333" customFormat="1" ht="15" customHeight="1" x14ac:dyDescent="0.25">
      <c r="B503" s="518" t="s">
        <v>12</v>
      </c>
      <c r="C503" s="518" t="s">
        <v>480</v>
      </c>
      <c r="E503" s="174"/>
      <c r="F503" s="174"/>
      <c r="G503" s="578">
        <v>0.125</v>
      </c>
      <c r="H503" s="174"/>
      <c r="I503" s="174"/>
      <c r="J503" s="174"/>
      <c r="K503" s="174"/>
      <c r="L503" s="174"/>
      <c r="M503" s="174"/>
      <c r="N503" s="186">
        <v>0</v>
      </c>
      <c r="O503" s="174"/>
      <c r="P503" s="174"/>
      <c r="Q503" s="174"/>
      <c r="R503" s="174"/>
      <c r="S503" s="174"/>
      <c r="T503" s="174"/>
    </row>
    <row r="504" spans="2:20" s="333" customFormat="1" ht="15" customHeight="1" x14ac:dyDescent="0.25">
      <c r="B504" s="518" t="s">
        <v>12</v>
      </c>
      <c r="C504" s="518" t="s">
        <v>112</v>
      </c>
      <c r="E504" s="174"/>
      <c r="F504" s="174"/>
      <c r="G504" s="578">
        <v>0</v>
      </c>
      <c r="H504" s="174"/>
      <c r="I504" s="174"/>
      <c r="J504" s="174"/>
      <c r="K504" s="174"/>
      <c r="L504" s="174"/>
      <c r="M504" s="174"/>
      <c r="N504" s="186">
        <v>0</v>
      </c>
      <c r="O504" s="174"/>
      <c r="P504" s="174"/>
      <c r="Q504" s="174"/>
      <c r="R504" s="174"/>
      <c r="S504" s="174"/>
      <c r="T504" s="174"/>
    </row>
    <row r="505" spans="2:20" s="333" customFormat="1" ht="15" customHeight="1" x14ac:dyDescent="0.25">
      <c r="B505" s="518" t="s">
        <v>12</v>
      </c>
      <c r="C505" s="518" t="s">
        <v>115</v>
      </c>
      <c r="E505" s="174"/>
      <c r="F505" s="174"/>
      <c r="G505" s="578">
        <v>0.125</v>
      </c>
      <c r="H505" s="174"/>
      <c r="I505" s="174"/>
      <c r="J505" s="174"/>
      <c r="K505" s="174"/>
      <c r="L505" s="174"/>
      <c r="M505" s="174"/>
      <c r="N505" s="186">
        <v>0</v>
      </c>
      <c r="O505" s="174"/>
      <c r="P505" s="174"/>
      <c r="Q505" s="174"/>
      <c r="R505" s="174"/>
      <c r="S505" s="174"/>
      <c r="T505" s="174"/>
    </row>
    <row r="506" spans="2:20" s="333" customFormat="1" ht="15" customHeight="1" x14ac:dyDescent="0.25">
      <c r="B506" s="518" t="s">
        <v>12</v>
      </c>
      <c r="C506" s="518" t="s">
        <v>106</v>
      </c>
      <c r="E506" s="174"/>
      <c r="F506" s="174"/>
      <c r="G506" s="578">
        <v>-0.182</v>
      </c>
      <c r="H506" s="174"/>
      <c r="I506" s="174"/>
      <c r="J506" s="174"/>
      <c r="K506" s="174"/>
      <c r="L506" s="174"/>
      <c r="M506" s="174"/>
      <c r="N506" s="186">
        <v>0</v>
      </c>
      <c r="O506" s="174"/>
      <c r="P506" s="174"/>
      <c r="Q506" s="174"/>
      <c r="R506" s="174"/>
      <c r="S506" s="174"/>
      <c r="T506" s="174"/>
    </row>
    <row r="507" spans="2:20" s="333" customFormat="1" ht="15" customHeight="1" x14ac:dyDescent="0.25">
      <c r="B507" s="518" t="s">
        <v>12</v>
      </c>
      <c r="C507" s="518" t="s">
        <v>109</v>
      </c>
      <c r="E507" s="174"/>
      <c r="F507" s="174"/>
      <c r="G507" s="578">
        <v>0.125</v>
      </c>
      <c r="H507" s="174"/>
      <c r="I507" s="174"/>
      <c r="J507" s="174"/>
      <c r="K507" s="174"/>
      <c r="L507" s="174"/>
      <c r="M507" s="174"/>
      <c r="N507" s="186">
        <v>0</v>
      </c>
      <c r="O507" s="174"/>
      <c r="P507" s="174"/>
      <c r="Q507" s="174"/>
      <c r="R507" s="174"/>
      <c r="S507" s="174"/>
      <c r="T507" s="174"/>
    </row>
    <row r="508" spans="2:20" s="333" customFormat="1" ht="15" customHeight="1" x14ac:dyDescent="0.25">
      <c r="B508" s="518" t="s">
        <v>12</v>
      </c>
      <c r="C508" s="518" t="s">
        <v>162</v>
      </c>
      <c r="E508" s="174"/>
      <c r="F508" s="174"/>
      <c r="G508" s="578">
        <v>0.125</v>
      </c>
      <c r="H508" s="174"/>
      <c r="I508" s="174"/>
      <c r="J508" s="174"/>
      <c r="K508" s="174"/>
      <c r="L508" s="174"/>
      <c r="M508" s="174"/>
      <c r="N508" s="186">
        <v>0</v>
      </c>
      <c r="O508" s="174"/>
      <c r="P508" s="174"/>
      <c r="Q508" s="174"/>
      <c r="R508" s="174"/>
      <c r="S508" s="174"/>
      <c r="T508" s="174"/>
    </row>
    <row r="509" spans="2:20" s="333" customFormat="1" ht="15" customHeight="1" x14ac:dyDescent="0.25">
      <c r="B509" s="518" t="s">
        <v>12</v>
      </c>
      <c r="C509" s="518" t="s">
        <v>172</v>
      </c>
      <c r="E509" s="174"/>
      <c r="F509" s="174"/>
      <c r="G509" s="578">
        <v>0.125</v>
      </c>
      <c r="H509" s="174"/>
      <c r="I509" s="174"/>
      <c r="J509" s="174"/>
      <c r="K509" s="174"/>
      <c r="L509" s="174"/>
      <c r="M509" s="174"/>
      <c r="N509" s="186">
        <v>0</v>
      </c>
      <c r="O509" s="174"/>
      <c r="P509" s="174"/>
      <c r="Q509" s="174"/>
      <c r="R509" s="174"/>
      <c r="S509" s="174"/>
      <c r="T509" s="174"/>
    </row>
    <row r="510" spans="2:20" s="333" customFormat="1" ht="15" customHeight="1" x14ac:dyDescent="0.25">
      <c r="B510" s="518" t="s">
        <v>12</v>
      </c>
      <c r="C510" s="518" t="s">
        <v>631</v>
      </c>
      <c r="E510" s="174"/>
      <c r="F510" s="174"/>
      <c r="G510" s="578">
        <v>0.125</v>
      </c>
      <c r="H510" s="174"/>
      <c r="I510" s="174"/>
      <c r="J510" s="174"/>
      <c r="K510" s="174"/>
      <c r="L510" s="174"/>
      <c r="M510" s="174"/>
      <c r="N510" s="186">
        <v>0</v>
      </c>
      <c r="O510" s="174"/>
      <c r="P510" s="174"/>
      <c r="Q510" s="174"/>
      <c r="R510" s="174"/>
      <c r="S510" s="174"/>
      <c r="T510" s="174"/>
    </row>
    <row r="511" spans="2:20" s="333" customFormat="1" ht="15" customHeight="1" x14ac:dyDescent="0.25">
      <c r="B511" s="518" t="s">
        <v>12</v>
      </c>
      <c r="C511" s="518" t="s">
        <v>121</v>
      </c>
      <c r="E511" s="174"/>
      <c r="F511" s="174"/>
      <c r="G511" s="578">
        <v>0.28599999999999998</v>
      </c>
      <c r="H511" s="174"/>
      <c r="I511" s="174"/>
      <c r="J511" s="174"/>
      <c r="K511" s="174"/>
      <c r="L511" s="174"/>
      <c r="M511" s="174"/>
      <c r="N511" s="186">
        <v>0</v>
      </c>
      <c r="O511" s="174"/>
      <c r="P511" s="174"/>
      <c r="Q511" s="174"/>
      <c r="R511" s="174"/>
      <c r="S511" s="174"/>
      <c r="T511" s="174"/>
    </row>
    <row r="512" spans="2:20" s="333" customFormat="1" ht="15" customHeight="1" x14ac:dyDescent="0.25">
      <c r="B512" s="518" t="s">
        <v>12</v>
      </c>
      <c r="C512" s="518" t="s">
        <v>116</v>
      </c>
      <c r="E512" s="174"/>
      <c r="F512" s="174"/>
      <c r="G512" s="578">
        <v>0.28599999999999998</v>
      </c>
      <c r="H512" s="174"/>
      <c r="I512" s="174"/>
      <c r="J512" s="174"/>
      <c r="K512" s="174"/>
      <c r="L512" s="174"/>
      <c r="M512" s="174"/>
      <c r="N512" s="186">
        <v>0</v>
      </c>
      <c r="O512" s="174"/>
      <c r="P512" s="174"/>
      <c r="Q512" s="174"/>
      <c r="R512" s="174"/>
      <c r="S512" s="174"/>
      <c r="T512" s="174"/>
    </row>
    <row r="513" spans="2:20" s="333" customFormat="1" ht="15" customHeight="1" x14ac:dyDescent="0.25">
      <c r="B513" s="518" t="s">
        <v>12</v>
      </c>
      <c r="C513" s="518" t="s">
        <v>135</v>
      </c>
      <c r="E513" s="174"/>
      <c r="F513" s="174"/>
      <c r="G513" s="578">
        <v>0.125</v>
      </c>
      <c r="H513" s="174"/>
      <c r="I513" s="174"/>
      <c r="J513" s="174"/>
      <c r="K513" s="174"/>
      <c r="L513" s="174"/>
      <c r="M513" s="174"/>
      <c r="N513" s="186">
        <v>0</v>
      </c>
      <c r="O513" s="174"/>
      <c r="P513" s="174"/>
      <c r="Q513" s="174"/>
      <c r="R513" s="174"/>
      <c r="S513" s="174"/>
      <c r="T513" s="174"/>
    </row>
    <row r="514" spans="2:20" s="333" customFormat="1" ht="15" customHeight="1" x14ac:dyDescent="0.25">
      <c r="B514" s="518" t="s">
        <v>12</v>
      </c>
      <c r="C514" s="518" t="s">
        <v>167</v>
      </c>
      <c r="E514" s="174"/>
      <c r="F514" s="174"/>
      <c r="G514" s="578">
        <v>0.125</v>
      </c>
      <c r="H514" s="174"/>
      <c r="I514" s="174"/>
      <c r="J514" s="174"/>
      <c r="K514" s="174"/>
      <c r="L514" s="174"/>
      <c r="M514" s="174"/>
      <c r="N514" s="186">
        <v>0</v>
      </c>
      <c r="O514" s="174"/>
      <c r="P514" s="174"/>
      <c r="Q514" s="174"/>
      <c r="R514" s="174"/>
      <c r="S514" s="174"/>
      <c r="T514" s="174"/>
    </row>
    <row r="515" spans="2:20" s="333" customFormat="1" ht="15" customHeight="1" x14ac:dyDescent="0.25">
      <c r="B515" s="518" t="s">
        <v>12</v>
      </c>
      <c r="C515" s="518" t="s">
        <v>123</v>
      </c>
      <c r="E515" s="174"/>
      <c r="F515" s="174"/>
      <c r="G515" s="578">
        <v>0.125</v>
      </c>
      <c r="H515" s="174"/>
      <c r="I515" s="174"/>
      <c r="J515" s="174"/>
      <c r="K515" s="174"/>
      <c r="L515" s="174"/>
      <c r="M515" s="174"/>
      <c r="N515" s="186">
        <v>0</v>
      </c>
      <c r="O515" s="174"/>
      <c r="P515" s="174"/>
      <c r="Q515" s="174"/>
      <c r="R515" s="174"/>
      <c r="S515" s="174"/>
      <c r="T515" s="174"/>
    </row>
    <row r="516" spans="2:20" s="333" customFormat="1" ht="15" customHeight="1" x14ac:dyDescent="0.25">
      <c r="B516" s="518" t="s">
        <v>12</v>
      </c>
      <c r="C516" s="518" t="s">
        <v>261</v>
      </c>
      <c r="E516" s="174"/>
      <c r="F516" s="174"/>
      <c r="G516" s="578">
        <v>0.125</v>
      </c>
      <c r="H516" s="174"/>
      <c r="I516" s="174"/>
      <c r="J516" s="174"/>
      <c r="K516" s="174"/>
      <c r="L516" s="174"/>
      <c r="M516" s="174"/>
      <c r="N516" s="186">
        <v>0</v>
      </c>
      <c r="O516" s="174"/>
      <c r="P516" s="174"/>
      <c r="Q516" s="174"/>
      <c r="R516" s="174"/>
      <c r="S516" s="174"/>
      <c r="T516" s="174"/>
    </row>
    <row r="517" spans="2:20" s="333" customFormat="1" ht="15" customHeight="1" x14ac:dyDescent="0.25">
      <c r="B517" s="518" t="s">
        <v>12</v>
      </c>
      <c r="C517" s="518" t="s">
        <v>160</v>
      </c>
      <c r="E517" s="174"/>
      <c r="F517" s="174"/>
      <c r="G517" s="578">
        <v>0.125</v>
      </c>
      <c r="H517" s="174"/>
      <c r="I517" s="174"/>
      <c r="J517" s="174"/>
      <c r="K517" s="174"/>
      <c r="L517" s="174"/>
      <c r="M517" s="174"/>
      <c r="N517" s="186">
        <v>0</v>
      </c>
      <c r="O517" s="174"/>
      <c r="P517" s="174"/>
      <c r="Q517" s="174"/>
      <c r="R517" s="174"/>
      <c r="S517" s="174"/>
      <c r="T517" s="174"/>
    </row>
    <row r="518" spans="2:20" s="333" customFormat="1" ht="15" customHeight="1" x14ac:dyDescent="0.25">
      <c r="B518" s="518" t="s">
        <v>12</v>
      </c>
      <c r="C518" s="518" t="s">
        <v>149</v>
      </c>
      <c r="E518" s="174"/>
      <c r="F518" s="174"/>
      <c r="G518" s="578">
        <v>0</v>
      </c>
      <c r="H518" s="174"/>
      <c r="I518" s="174"/>
      <c r="J518" s="174"/>
      <c r="K518" s="174"/>
      <c r="L518" s="174"/>
      <c r="M518" s="174"/>
      <c r="N518" s="186">
        <v>0</v>
      </c>
      <c r="O518" s="174"/>
      <c r="P518" s="174"/>
      <c r="Q518" s="174"/>
      <c r="R518" s="174"/>
      <c r="S518" s="174"/>
      <c r="T518" s="174"/>
    </row>
    <row r="519" spans="2:20" s="333" customFormat="1" ht="15" customHeight="1" x14ac:dyDescent="0.25">
      <c r="B519" s="518" t="s">
        <v>12</v>
      </c>
      <c r="C519" s="518" t="s">
        <v>189</v>
      </c>
      <c r="E519" s="174"/>
      <c r="F519" s="174"/>
      <c r="G519" s="578">
        <v>0.28599999999999998</v>
      </c>
      <c r="H519" s="174"/>
      <c r="I519" s="174"/>
      <c r="J519" s="174"/>
      <c r="K519" s="174"/>
      <c r="L519" s="174"/>
      <c r="M519" s="174"/>
      <c r="N519" s="186">
        <v>0</v>
      </c>
      <c r="O519" s="174"/>
      <c r="P519" s="174"/>
      <c r="Q519" s="174"/>
      <c r="R519" s="174"/>
      <c r="S519" s="174"/>
      <c r="T519" s="174"/>
    </row>
    <row r="520" spans="2:20" s="333" customFormat="1" ht="15" customHeight="1" x14ac:dyDescent="0.25">
      <c r="B520" s="518" t="s">
        <v>12</v>
      </c>
      <c r="C520" s="518" t="s">
        <v>130</v>
      </c>
      <c r="E520" s="174"/>
      <c r="F520" s="174"/>
      <c r="G520" s="578">
        <v>0</v>
      </c>
      <c r="H520" s="174"/>
      <c r="I520" s="174"/>
      <c r="J520" s="174"/>
      <c r="K520" s="174"/>
      <c r="L520" s="174"/>
      <c r="M520" s="174"/>
      <c r="N520" s="186">
        <v>0</v>
      </c>
      <c r="O520" s="174"/>
      <c r="P520" s="174"/>
      <c r="Q520" s="174"/>
      <c r="R520" s="174"/>
      <c r="S520" s="174"/>
      <c r="T520" s="174"/>
    </row>
    <row r="521" spans="2:20" s="333" customFormat="1" ht="15" customHeight="1" x14ac:dyDescent="0.25">
      <c r="B521" s="518" t="s">
        <v>12</v>
      </c>
      <c r="C521" s="518" t="s">
        <v>632</v>
      </c>
      <c r="E521" s="174"/>
      <c r="F521" s="174"/>
      <c r="G521" s="578">
        <v>0.125</v>
      </c>
      <c r="H521" s="174"/>
      <c r="I521" s="174"/>
      <c r="J521" s="174"/>
      <c r="K521" s="174"/>
      <c r="L521" s="174"/>
      <c r="M521" s="174"/>
      <c r="N521" s="186">
        <v>0</v>
      </c>
      <c r="O521" s="174"/>
      <c r="P521" s="174"/>
      <c r="Q521" s="174"/>
      <c r="R521" s="174"/>
      <c r="S521" s="174"/>
      <c r="T521" s="174"/>
    </row>
    <row r="522" spans="2:20" s="333" customFormat="1" ht="15" customHeight="1" x14ac:dyDescent="0.25">
      <c r="B522" s="518" t="s">
        <v>12</v>
      </c>
      <c r="C522" s="518" t="s">
        <v>190</v>
      </c>
      <c r="E522" s="174"/>
      <c r="F522" s="174"/>
      <c r="G522" s="578">
        <v>0.28599999999999998</v>
      </c>
      <c r="H522" s="174"/>
      <c r="I522" s="174"/>
      <c r="J522" s="174"/>
      <c r="K522" s="174"/>
      <c r="L522" s="174"/>
      <c r="M522" s="174"/>
      <c r="N522" s="186">
        <v>0</v>
      </c>
      <c r="O522" s="174"/>
      <c r="P522" s="174"/>
      <c r="Q522" s="174"/>
      <c r="R522" s="174"/>
      <c r="S522" s="174"/>
      <c r="T522" s="174"/>
    </row>
    <row r="523" spans="2:20" s="333" customFormat="1" ht="15" customHeight="1" x14ac:dyDescent="0.25">
      <c r="B523" s="518" t="s">
        <v>12</v>
      </c>
      <c r="C523" s="518" t="s">
        <v>633</v>
      </c>
      <c r="E523" s="174"/>
      <c r="F523" s="174"/>
      <c r="G523" s="578">
        <v>0.28599999999999998</v>
      </c>
      <c r="H523" s="174"/>
      <c r="I523" s="174"/>
      <c r="J523" s="174"/>
      <c r="K523" s="174"/>
      <c r="L523" s="174"/>
      <c r="M523" s="174"/>
      <c r="N523" s="186">
        <v>0</v>
      </c>
      <c r="O523" s="174"/>
      <c r="P523" s="174"/>
      <c r="Q523" s="174"/>
      <c r="R523" s="174"/>
      <c r="S523" s="174"/>
      <c r="T523" s="174"/>
    </row>
    <row r="524" spans="2:20" s="333" customFormat="1" ht="15" customHeight="1" x14ac:dyDescent="0.25">
      <c r="B524" s="518" t="s">
        <v>12</v>
      </c>
      <c r="C524" s="518" t="s">
        <v>133</v>
      </c>
      <c r="E524" s="174"/>
      <c r="F524" s="174"/>
      <c r="G524" s="578">
        <v>0</v>
      </c>
      <c r="H524" s="174"/>
      <c r="I524" s="174"/>
      <c r="J524" s="174"/>
      <c r="K524" s="174"/>
      <c r="L524" s="174"/>
      <c r="M524" s="174"/>
      <c r="N524" s="186">
        <v>0</v>
      </c>
      <c r="O524" s="174"/>
      <c r="P524" s="174"/>
      <c r="Q524" s="174"/>
      <c r="R524" s="174"/>
      <c r="S524" s="174"/>
      <c r="T524" s="174"/>
    </row>
    <row r="525" spans="2:20" s="333" customFormat="1" ht="15" customHeight="1" x14ac:dyDescent="0.25">
      <c r="B525" s="518" t="s">
        <v>12</v>
      </c>
      <c r="C525" s="518" t="s">
        <v>128</v>
      </c>
      <c r="E525" s="174"/>
      <c r="F525" s="174"/>
      <c r="G525" s="578">
        <v>-5.2999999999999999E-2</v>
      </c>
      <c r="H525" s="174"/>
      <c r="I525" s="174"/>
      <c r="J525" s="174"/>
      <c r="K525" s="174"/>
      <c r="L525" s="174"/>
      <c r="M525" s="174"/>
      <c r="N525" s="186">
        <v>0</v>
      </c>
      <c r="O525" s="174"/>
      <c r="P525" s="174"/>
      <c r="Q525" s="174"/>
      <c r="R525" s="174"/>
      <c r="S525" s="174"/>
      <c r="T525" s="174"/>
    </row>
    <row r="526" spans="2:20" s="333" customFormat="1" ht="15" customHeight="1" x14ac:dyDescent="0.25">
      <c r="B526" s="518" t="s">
        <v>12</v>
      </c>
      <c r="C526" s="518" t="s">
        <v>634</v>
      </c>
      <c r="E526" s="174"/>
      <c r="F526" s="174"/>
      <c r="G526" s="578">
        <v>0.125</v>
      </c>
      <c r="H526" s="174"/>
      <c r="I526" s="174"/>
      <c r="J526" s="174"/>
      <c r="K526" s="174"/>
      <c r="L526" s="174"/>
      <c r="M526" s="174"/>
      <c r="N526" s="186">
        <v>0</v>
      </c>
      <c r="O526" s="174"/>
      <c r="P526" s="174"/>
      <c r="Q526" s="174"/>
      <c r="R526" s="174"/>
      <c r="S526" s="174"/>
      <c r="T526" s="174"/>
    </row>
    <row r="527" spans="2:20" s="333" customFormat="1" ht="15" customHeight="1" x14ac:dyDescent="0.25">
      <c r="B527" s="518" t="s">
        <v>12</v>
      </c>
      <c r="C527" s="518" t="s">
        <v>635</v>
      </c>
      <c r="E527" s="174"/>
      <c r="F527" s="174"/>
      <c r="G527" s="578">
        <v>0.125</v>
      </c>
      <c r="H527" s="174"/>
      <c r="I527" s="174"/>
      <c r="J527" s="174"/>
      <c r="K527" s="174"/>
      <c r="L527" s="174"/>
      <c r="M527" s="174"/>
      <c r="N527" s="186">
        <v>0</v>
      </c>
      <c r="O527" s="174"/>
      <c r="P527" s="174"/>
      <c r="Q527" s="174"/>
      <c r="R527" s="174"/>
      <c r="S527" s="174"/>
      <c r="T527" s="174"/>
    </row>
    <row r="528" spans="2:20" s="333" customFormat="1" ht="15" customHeight="1" x14ac:dyDescent="0.25">
      <c r="B528" s="518" t="s">
        <v>12</v>
      </c>
      <c r="C528" s="518" t="s">
        <v>191</v>
      </c>
      <c r="E528" s="174"/>
      <c r="F528" s="174"/>
      <c r="G528" s="578">
        <v>0.28599999999999998</v>
      </c>
      <c r="H528" s="174"/>
      <c r="I528" s="174"/>
      <c r="J528" s="174"/>
      <c r="K528" s="174"/>
      <c r="L528" s="174"/>
      <c r="M528" s="174"/>
      <c r="N528" s="186">
        <v>0</v>
      </c>
      <c r="O528" s="174"/>
      <c r="P528" s="174"/>
      <c r="Q528" s="174"/>
      <c r="R528" s="174"/>
      <c r="S528" s="174"/>
      <c r="T528" s="174"/>
    </row>
    <row r="529" spans="2:20" s="333" customFormat="1" ht="15" customHeight="1" x14ac:dyDescent="0.25">
      <c r="B529" s="518" t="s">
        <v>12</v>
      </c>
      <c r="C529" s="518" t="s">
        <v>138</v>
      </c>
      <c r="E529" s="174"/>
      <c r="F529" s="174"/>
      <c r="G529" s="578">
        <v>-9.7000000000000003E-2</v>
      </c>
      <c r="H529" s="174"/>
      <c r="I529" s="174"/>
      <c r="J529" s="174"/>
      <c r="K529" s="174"/>
      <c r="L529" s="174"/>
      <c r="M529" s="174"/>
      <c r="N529" s="186">
        <v>0</v>
      </c>
      <c r="O529" s="174"/>
      <c r="P529" s="174"/>
      <c r="Q529" s="174"/>
      <c r="R529" s="174"/>
      <c r="S529" s="174"/>
      <c r="T529" s="174"/>
    </row>
    <row r="530" spans="2:20" s="333" customFormat="1" ht="15" customHeight="1" x14ac:dyDescent="0.25">
      <c r="B530" s="518" t="s">
        <v>12</v>
      </c>
      <c r="C530" s="518" t="s">
        <v>636</v>
      </c>
      <c r="E530" s="174"/>
      <c r="F530" s="174"/>
      <c r="G530" s="578">
        <v>0.28599999999999998</v>
      </c>
      <c r="H530" s="174"/>
      <c r="I530" s="174"/>
      <c r="J530" s="174"/>
      <c r="K530" s="174"/>
      <c r="L530" s="174"/>
      <c r="M530" s="174"/>
      <c r="N530" s="186">
        <v>0</v>
      </c>
      <c r="O530" s="174"/>
      <c r="P530" s="174"/>
      <c r="Q530" s="174"/>
      <c r="R530" s="174"/>
      <c r="S530" s="174"/>
      <c r="T530" s="174"/>
    </row>
    <row r="531" spans="2:20" s="333" customFormat="1" ht="15" customHeight="1" x14ac:dyDescent="0.25">
      <c r="B531" s="518" t="s">
        <v>12</v>
      </c>
      <c r="C531" s="518" t="s">
        <v>637</v>
      </c>
      <c r="E531" s="174"/>
      <c r="F531" s="174"/>
      <c r="G531" s="578">
        <v>-7.8E-2</v>
      </c>
      <c r="H531" s="174"/>
      <c r="I531" s="174"/>
      <c r="J531" s="174"/>
      <c r="K531" s="174"/>
      <c r="L531" s="174"/>
      <c r="M531" s="174"/>
      <c r="N531" s="186">
        <v>0</v>
      </c>
      <c r="O531" s="174"/>
      <c r="P531" s="174"/>
      <c r="Q531" s="174"/>
      <c r="R531" s="174"/>
      <c r="S531" s="174"/>
      <c r="T531" s="174"/>
    </row>
    <row r="532" spans="2:20" s="333" customFormat="1" ht="15" customHeight="1" x14ac:dyDescent="0.25">
      <c r="B532" s="518" t="s">
        <v>12</v>
      </c>
      <c r="C532" s="518" t="s">
        <v>638</v>
      </c>
      <c r="E532" s="174"/>
      <c r="F532" s="174"/>
      <c r="G532" s="578">
        <v>0.125</v>
      </c>
      <c r="H532" s="174"/>
      <c r="I532" s="174"/>
      <c r="J532" s="174"/>
      <c r="K532" s="174"/>
      <c r="L532" s="174"/>
      <c r="M532" s="174"/>
      <c r="N532" s="186">
        <v>0</v>
      </c>
      <c r="O532" s="174"/>
      <c r="P532" s="174"/>
      <c r="Q532" s="174"/>
      <c r="R532" s="174"/>
      <c r="S532" s="174"/>
      <c r="T532" s="174"/>
    </row>
    <row r="533" spans="2:20" s="333" customFormat="1" ht="15" customHeight="1" x14ac:dyDescent="0.25">
      <c r="B533" s="518" t="s">
        <v>12</v>
      </c>
      <c r="C533" s="518" t="s">
        <v>145</v>
      </c>
      <c r="E533" s="174"/>
      <c r="F533" s="174"/>
      <c r="G533" s="578">
        <v>0.28599999999999998</v>
      </c>
      <c r="H533" s="174"/>
      <c r="I533" s="174"/>
      <c r="J533" s="174"/>
      <c r="K533" s="174"/>
      <c r="L533" s="174"/>
      <c r="M533" s="174"/>
      <c r="N533" s="186">
        <v>0</v>
      </c>
      <c r="O533" s="174"/>
      <c r="P533" s="174"/>
      <c r="Q533" s="174"/>
      <c r="R533" s="174"/>
      <c r="S533" s="174"/>
      <c r="T533" s="174"/>
    </row>
    <row r="534" spans="2:20" s="333" customFormat="1" ht="15" customHeight="1" x14ac:dyDescent="0.25">
      <c r="B534" s="518" t="s">
        <v>12</v>
      </c>
      <c r="C534" s="518" t="s">
        <v>156</v>
      </c>
      <c r="E534" s="174"/>
      <c r="F534" s="174"/>
      <c r="G534" s="578">
        <v>0.125</v>
      </c>
      <c r="H534" s="174"/>
      <c r="I534" s="174"/>
      <c r="J534" s="174"/>
      <c r="K534" s="174"/>
      <c r="L534" s="174"/>
      <c r="M534" s="174"/>
      <c r="N534" s="186">
        <v>0</v>
      </c>
      <c r="O534" s="174"/>
      <c r="P534" s="174"/>
      <c r="Q534" s="174"/>
      <c r="R534" s="174"/>
      <c r="S534" s="174"/>
      <c r="T534" s="174"/>
    </row>
    <row r="535" spans="2:20" s="333" customFormat="1" ht="15" customHeight="1" x14ac:dyDescent="0.25">
      <c r="B535" s="518" t="s">
        <v>12</v>
      </c>
      <c r="C535" s="518" t="s">
        <v>639</v>
      </c>
      <c r="E535" s="174"/>
      <c r="F535" s="174"/>
      <c r="G535" s="578">
        <v>0.28599999999999998</v>
      </c>
      <c r="H535" s="174"/>
      <c r="I535" s="174"/>
      <c r="J535" s="174"/>
      <c r="K535" s="174"/>
      <c r="L535" s="174"/>
      <c r="M535" s="174"/>
      <c r="N535" s="186">
        <v>0</v>
      </c>
      <c r="O535" s="174"/>
      <c r="P535" s="174"/>
      <c r="Q535" s="174"/>
      <c r="R535" s="174"/>
      <c r="S535" s="174"/>
      <c r="T535" s="174"/>
    </row>
    <row r="536" spans="2:20" s="333" customFormat="1" ht="15" customHeight="1" x14ac:dyDescent="0.25">
      <c r="B536" s="518" t="s">
        <v>12</v>
      </c>
      <c r="C536" s="518" t="s">
        <v>152</v>
      </c>
      <c r="E536" s="174"/>
      <c r="F536" s="174"/>
      <c r="G536" s="578">
        <v>0.28599999999999998</v>
      </c>
      <c r="H536" s="174"/>
      <c r="I536" s="174"/>
      <c r="J536" s="174"/>
      <c r="K536" s="174"/>
      <c r="L536" s="174"/>
      <c r="M536" s="174"/>
      <c r="N536" s="186">
        <v>0</v>
      </c>
      <c r="O536" s="174"/>
      <c r="P536" s="174"/>
      <c r="Q536" s="174"/>
      <c r="R536" s="174"/>
      <c r="S536" s="174"/>
      <c r="T536" s="174"/>
    </row>
    <row r="537" spans="2:20" s="333" customFormat="1" ht="15" customHeight="1" x14ac:dyDescent="0.25">
      <c r="B537" s="518" t="s">
        <v>12</v>
      </c>
      <c r="C537" s="518" t="s">
        <v>640</v>
      </c>
      <c r="E537" s="174"/>
      <c r="F537" s="174"/>
      <c r="G537" s="578">
        <v>0.28599999999999998</v>
      </c>
      <c r="H537" s="174"/>
      <c r="I537" s="174"/>
      <c r="J537" s="174"/>
      <c r="K537" s="174"/>
      <c r="L537" s="174"/>
      <c r="M537" s="174"/>
      <c r="N537" s="186">
        <v>0</v>
      </c>
      <c r="O537" s="174"/>
      <c r="P537" s="174"/>
      <c r="Q537" s="174"/>
      <c r="R537" s="174"/>
      <c r="S537" s="174"/>
      <c r="T537" s="174"/>
    </row>
    <row r="538" spans="2:20" s="333" customFormat="1" ht="15" customHeight="1" x14ac:dyDescent="0.25">
      <c r="B538" s="518" t="s">
        <v>12</v>
      </c>
      <c r="C538" s="518" t="s">
        <v>158</v>
      </c>
      <c r="E538" s="174"/>
      <c r="F538" s="174"/>
      <c r="G538" s="578">
        <v>0.125</v>
      </c>
      <c r="H538" s="174"/>
      <c r="I538" s="174"/>
      <c r="J538" s="174"/>
      <c r="K538" s="174"/>
      <c r="L538" s="174"/>
      <c r="M538" s="174"/>
      <c r="N538" s="186">
        <v>0</v>
      </c>
      <c r="O538" s="174"/>
      <c r="P538" s="174"/>
      <c r="Q538" s="174"/>
      <c r="R538" s="174"/>
      <c r="S538" s="174"/>
      <c r="T538" s="174"/>
    </row>
    <row r="539" spans="2:20" s="333" customFormat="1" ht="15" customHeight="1" x14ac:dyDescent="0.25">
      <c r="B539" s="518" t="s">
        <v>12</v>
      </c>
      <c r="C539" s="518" t="s">
        <v>181</v>
      </c>
      <c r="E539" s="174"/>
      <c r="F539" s="174"/>
      <c r="G539" s="578">
        <v>-8.2000000000000003E-2</v>
      </c>
      <c r="H539" s="174"/>
      <c r="I539" s="174"/>
      <c r="J539" s="174"/>
      <c r="K539" s="174"/>
      <c r="L539" s="174"/>
      <c r="M539" s="174"/>
      <c r="N539" s="186">
        <v>0</v>
      </c>
      <c r="O539" s="174"/>
      <c r="P539" s="174"/>
      <c r="Q539" s="174"/>
      <c r="R539" s="174"/>
      <c r="S539" s="174"/>
      <c r="T539" s="174"/>
    </row>
    <row r="540" spans="2:20" s="333" customFormat="1" ht="15" customHeight="1" x14ac:dyDescent="0.25">
      <c r="B540" s="518" t="s">
        <v>12</v>
      </c>
      <c r="C540" s="518" t="s">
        <v>144</v>
      </c>
      <c r="E540" s="174"/>
      <c r="F540" s="174"/>
      <c r="G540" s="578">
        <v>-5.2999999999999999E-2</v>
      </c>
      <c r="H540" s="174"/>
      <c r="I540" s="174"/>
      <c r="J540" s="174"/>
      <c r="K540" s="174"/>
      <c r="L540" s="174"/>
      <c r="M540" s="174"/>
      <c r="N540" s="186">
        <v>0</v>
      </c>
      <c r="O540" s="174"/>
      <c r="P540" s="174"/>
      <c r="Q540" s="174"/>
      <c r="R540" s="174"/>
      <c r="S540" s="174"/>
      <c r="T540" s="174"/>
    </row>
    <row r="541" spans="2:20" s="333" customFormat="1" ht="15" customHeight="1" x14ac:dyDescent="0.25">
      <c r="B541" s="518" t="s">
        <v>12</v>
      </c>
      <c r="C541" s="518" t="s">
        <v>177</v>
      </c>
      <c r="E541" s="174"/>
      <c r="F541" s="174"/>
      <c r="G541" s="578">
        <v>0.125</v>
      </c>
      <c r="H541" s="174"/>
      <c r="I541" s="174"/>
      <c r="J541" s="174"/>
      <c r="K541" s="174"/>
      <c r="L541" s="174"/>
      <c r="M541" s="174"/>
      <c r="N541" s="186">
        <v>0</v>
      </c>
      <c r="O541" s="174"/>
      <c r="P541" s="174"/>
      <c r="Q541" s="174"/>
      <c r="R541" s="174"/>
      <c r="S541" s="174"/>
      <c r="T541" s="174"/>
    </row>
    <row r="542" spans="2:20" s="333" customFormat="1" ht="15" customHeight="1" x14ac:dyDescent="0.25">
      <c r="B542" s="518" t="s">
        <v>12</v>
      </c>
      <c r="C542" s="518" t="s">
        <v>479</v>
      </c>
      <c r="E542" s="174"/>
      <c r="F542" s="174"/>
      <c r="G542" s="578">
        <v>0.28599999999999998</v>
      </c>
      <c r="H542" s="174"/>
      <c r="I542" s="174"/>
      <c r="J542" s="174"/>
      <c r="K542" s="174"/>
      <c r="L542" s="174"/>
      <c r="M542" s="174"/>
      <c r="N542" s="186">
        <v>0</v>
      </c>
      <c r="O542" s="174"/>
      <c r="P542" s="174"/>
      <c r="Q542" s="174"/>
      <c r="R542" s="174"/>
      <c r="S542" s="174"/>
      <c r="T542" s="174"/>
    </row>
    <row r="543" spans="2:20" s="333" customFormat="1" ht="15" customHeight="1" x14ac:dyDescent="0.25">
      <c r="B543" s="518" t="s">
        <v>12</v>
      </c>
      <c r="C543" s="518" t="s">
        <v>101</v>
      </c>
      <c r="E543" s="174"/>
      <c r="F543" s="174"/>
      <c r="G543" s="578">
        <v>-0.1</v>
      </c>
      <c r="H543" s="174"/>
      <c r="I543" s="174"/>
      <c r="J543" s="174"/>
      <c r="K543" s="174"/>
      <c r="L543" s="174"/>
      <c r="M543" s="174"/>
      <c r="N543" s="186">
        <v>0</v>
      </c>
      <c r="O543" s="174"/>
      <c r="P543" s="174"/>
      <c r="Q543" s="174"/>
      <c r="R543" s="174"/>
      <c r="S543" s="174"/>
      <c r="T543" s="174"/>
    </row>
    <row r="544" spans="2:20" s="333" customFormat="1" ht="15" customHeight="1" x14ac:dyDescent="0.25">
      <c r="B544" s="518" t="s">
        <v>12</v>
      </c>
      <c r="C544" s="518" t="s">
        <v>168</v>
      </c>
      <c r="E544" s="174"/>
      <c r="F544" s="174"/>
      <c r="G544" s="578">
        <v>0.08</v>
      </c>
      <c r="H544" s="174"/>
      <c r="I544" s="174"/>
      <c r="J544" s="174"/>
      <c r="K544" s="174"/>
      <c r="L544" s="174"/>
      <c r="M544" s="174"/>
      <c r="N544" s="186">
        <v>0</v>
      </c>
      <c r="O544" s="174"/>
      <c r="P544" s="174"/>
      <c r="Q544" s="174"/>
      <c r="R544" s="174"/>
      <c r="S544" s="174"/>
      <c r="T544" s="174"/>
    </row>
    <row r="545" spans="2:20" s="333" customFormat="1" ht="15" customHeight="1" x14ac:dyDescent="0.25">
      <c r="B545" s="518" t="s">
        <v>12</v>
      </c>
      <c r="C545" s="518" t="s">
        <v>186</v>
      </c>
      <c r="E545" s="174"/>
      <c r="F545" s="174"/>
      <c r="G545" s="578">
        <v>0.08</v>
      </c>
      <c r="H545" s="174"/>
      <c r="I545" s="174"/>
      <c r="J545" s="174"/>
      <c r="K545" s="174"/>
      <c r="L545" s="174"/>
      <c r="M545" s="174"/>
      <c r="N545" s="186">
        <v>0</v>
      </c>
      <c r="O545" s="174"/>
      <c r="P545" s="174"/>
      <c r="Q545" s="174"/>
      <c r="R545" s="174"/>
      <c r="S545" s="174"/>
      <c r="T545" s="174"/>
    </row>
    <row r="546" spans="2:20" s="333" customFormat="1" ht="15" customHeight="1" x14ac:dyDescent="0.25">
      <c r="B546" s="518" t="s">
        <v>12</v>
      </c>
      <c r="C546" s="518" t="s">
        <v>174</v>
      </c>
      <c r="E546" s="174"/>
      <c r="F546" s="174"/>
      <c r="G546" s="578">
        <v>0.08</v>
      </c>
      <c r="H546" s="174"/>
      <c r="I546" s="174"/>
      <c r="J546" s="174"/>
      <c r="K546" s="174"/>
      <c r="L546" s="174"/>
      <c r="M546" s="174"/>
      <c r="N546" s="186">
        <v>0</v>
      </c>
      <c r="O546" s="174"/>
      <c r="P546" s="174"/>
      <c r="Q546" s="174"/>
      <c r="R546" s="174"/>
      <c r="S546" s="174"/>
      <c r="T546" s="174"/>
    </row>
    <row r="547" spans="2:20" s="333" customFormat="1" ht="15" customHeight="1" x14ac:dyDescent="0.25">
      <c r="B547" s="518" t="s">
        <v>12</v>
      </c>
      <c r="C547" s="518" t="s">
        <v>644</v>
      </c>
      <c r="E547" s="174"/>
      <c r="F547" s="174"/>
      <c r="G547" s="578">
        <v>0.08</v>
      </c>
      <c r="H547" s="174"/>
      <c r="I547" s="174"/>
      <c r="J547" s="174"/>
      <c r="K547" s="174"/>
      <c r="L547" s="174"/>
      <c r="M547" s="174"/>
      <c r="N547" s="186">
        <v>0</v>
      </c>
      <c r="O547" s="174"/>
      <c r="P547" s="174"/>
      <c r="Q547" s="174"/>
      <c r="R547" s="174"/>
      <c r="S547" s="174"/>
      <c r="T547" s="174"/>
    </row>
    <row r="548" spans="2:20" s="333" customFormat="1" ht="15" customHeight="1" x14ac:dyDescent="0.25">
      <c r="B548" s="518" t="s">
        <v>12</v>
      </c>
      <c r="C548" s="518" t="s">
        <v>645</v>
      </c>
      <c r="E548" s="174"/>
      <c r="F548" s="174"/>
      <c r="G548" s="578">
        <v>0.08</v>
      </c>
      <c r="H548" s="174"/>
      <c r="I548" s="174"/>
      <c r="J548" s="174"/>
      <c r="K548" s="174"/>
      <c r="L548" s="174"/>
      <c r="M548" s="174"/>
      <c r="N548" s="186">
        <v>0</v>
      </c>
      <c r="O548" s="174"/>
      <c r="P548" s="174"/>
      <c r="Q548" s="174"/>
      <c r="R548" s="174"/>
      <c r="S548" s="174"/>
      <c r="T548" s="174"/>
    </row>
    <row r="549" spans="2:20" s="333" customFormat="1" ht="15" customHeight="1" x14ac:dyDescent="0.25">
      <c r="B549" s="518" t="s">
        <v>12</v>
      </c>
      <c r="C549" s="518" t="s">
        <v>15</v>
      </c>
      <c r="E549" s="174"/>
      <c r="F549" s="174"/>
      <c r="G549" s="578">
        <v>0.17</v>
      </c>
      <c r="H549" s="174"/>
      <c r="I549" s="174"/>
      <c r="J549" s="174"/>
      <c r="K549" s="174"/>
      <c r="L549" s="174"/>
      <c r="M549" s="174"/>
      <c r="N549" s="186">
        <v>0</v>
      </c>
      <c r="O549" s="174"/>
      <c r="P549" s="174"/>
      <c r="Q549" s="174"/>
      <c r="R549" s="174"/>
      <c r="S549" s="174"/>
      <c r="T549" s="174"/>
    </row>
    <row r="550" spans="2:20" s="333" customFormat="1" ht="15" customHeight="1" x14ac:dyDescent="0.25">
      <c r="B550" s="518" t="s">
        <v>12</v>
      </c>
      <c r="C550" s="518" t="s">
        <v>8</v>
      </c>
      <c r="E550" s="174"/>
      <c r="F550" s="174"/>
      <c r="G550" s="578">
        <v>-8.2000000000000003E-2</v>
      </c>
      <c r="H550" s="174"/>
      <c r="I550" s="174"/>
      <c r="J550" s="174"/>
      <c r="K550" s="174"/>
      <c r="L550" s="174"/>
      <c r="M550" s="174"/>
      <c r="N550" s="186">
        <v>0</v>
      </c>
      <c r="O550" s="174"/>
      <c r="P550" s="174"/>
      <c r="Q550" s="174"/>
      <c r="R550" s="174"/>
      <c r="S550" s="174"/>
      <c r="T550" s="174"/>
    </row>
    <row r="551" spans="2:20" s="333" customFormat="1" ht="15" customHeight="1" x14ac:dyDescent="0.25">
      <c r="B551" s="518" t="s">
        <v>12</v>
      </c>
      <c r="C551" s="518" t="s">
        <v>184</v>
      </c>
      <c r="E551" s="174"/>
      <c r="F551" s="174"/>
      <c r="G551" s="578">
        <v>0.08</v>
      </c>
      <c r="H551" s="174"/>
      <c r="I551" s="174"/>
      <c r="J551" s="174"/>
      <c r="K551" s="174"/>
      <c r="L551" s="174"/>
      <c r="M551" s="174"/>
      <c r="N551" s="186">
        <v>0</v>
      </c>
      <c r="O551" s="174"/>
      <c r="P551" s="174"/>
      <c r="Q551" s="174"/>
      <c r="R551" s="174"/>
      <c r="S551" s="174"/>
      <c r="T551" s="174"/>
    </row>
    <row r="552" spans="2:20" s="333" customFormat="1" ht="15" customHeight="1" x14ac:dyDescent="0.25">
      <c r="B552" s="518" t="s">
        <v>12</v>
      </c>
      <c r="C552" s="518" t="s">
        <v>648</v>
      </c>
      <c r="E552" s="174"/>
      <c r="F552" s="174"/>
      <c r="G552" s="578">
        <v>0.08</v>
      </c>
      <c r="H552" s="174"/>
      <c r="I552" s="174"/>
      <c r="J552" s="174"/>
      <c r="K552" s="174"/>
      <c r="L552" s="174"/>
      <c r="M552" s="174"/>
      <c r="N552" s="186">
        <v>0</v>
      </c>
      <c r="O552" s="174"/>
      <c r="P552" s="174"/>
      <c r="Q552" s="174"/>
      <c r="R552" s="174"/>
      <c r="S552" s="174"/>
      <c r="T552" s="174"/>
    </row>
    <row r="553" spans="2:20" s="333" customFormat="1" ht="15" customHeight="1" x14ac:dyDescent="0.25">
      <c r="B553" s="518" t="s">
        <v>12</v>
      </c>
      <c r="C553" s="518" t="s">
        <v>169</v>
      </c>
      <c r="E553" s="174"/>
      <c r="F553" s="174"/>
      <c r="G553" s="578">
        <v>0.08</v>
      </c>
      <c r="H553" s="174"/>
      <c r="I553" s="174"/>
      <c r="J553" s="174"/>
      <c r="K553" s="174"/>
      <c r="L553" s="174"/>
      <c r="M553" s="174"/>
      <c r="N553" s="186">
        <v>0</v>
      </c>
      <c r="O553" s="174"/>
      <c r="P553" s="174"/>
      <c r="Q553" s="174"/>
      <c r="R553" s="174"/>
      <c r="S553" s="174"/>
      <c r="T553" s="174"/>
    </row>
    <row r="554" spans="2:20" s="333" customFormat="1" ht="15" customHeight="1" x14ac:dyDescent="0.25">
      <c r="B554" s="518" t="s">
        <v>12</v>
      </c>
      <c r="C554" s="518" t="s">
        <v>193</v>
      </c>
      <c r="E554" s="174"/>
      <c r="F554" s="174"/>
      <c r="G554" s="578">
        <v>-0.01</v>
      </c>
      <c r="H554" s="174"/>
      <c r="I554" s="174"/>
      <c r="J554" s="174"/>
      <c r="K554" s="174"/>
      <c r="L554" s="174"/>
      <c r="M554" s="174"/>
      <c r="N554" s="186">
        <v>0</v>
      </c>
      <c r="O554" s="174"/>
      <c r="P554" s="174"/>
      <c r="Q554" s="174"/>
      <c r="R554" s="174"/>
      <c r="S554" s="174"/>
      <c r="T554" s="174"/>
    </row>
    <row r="555" spans="2:20" s="333" customFormat="1" ht="15" customHeight="1" x14ac:dyDescent="0.25">
      <c r="B555" s="518" t="s">
        <v>12</v>
      </c>
      <c r="C555" s="518" t="s">
        <v>196</v>
      </c>
      <c r="E555" s="174"/>
      <c r="F555" s="174"/>
      <c r="G555" s="578">
        <v>0.17</v>
      </c>
      <c r="H555" s="174"/>
      <c r="I555" s="174"/>
      <c r="J555" s="174"/>
      <c r="K555" s="174"/>
      <c r="L555" s="174"/>
      <c r="M555" s="174"/>
      <c r="N555" s="186">
        <v>0</v>
      </c>
      <c r="O555" s="174"/>
      <c r="P555" s="174"/>
      <c r="Q555" s="174"/>
      <c r="R555" s="174"/>
      <c r="S555" s="174"/>
      <c r="T555" s="174"/>
    </row>
    <row r="556" spans="2:20" s="333" customFormat="1" ht="15" customHeight="1" x14ac:dyDescent="0.25">
      <c r="B556" s="518" t="s">
        <v>620</v>
      </c>
      <c r="C556" s="518" t="s">
        <v>147</v>
      </c>
      <c r="E556" s="174"/>
      <c r="F556" s="174"/>
      <c r="G556" s="578">
        <v>-0.158</v>
      </c>
      <c r="H556" s="174"/>
      <c r="I556" s="174"/>
      <c r="J556" s="174"/>
      <c r="K556" s="174"/>
      <c r="L556" s="174"/>
      <c r="M556" s="174"/>
      <c r="N556" s="186">
        <v>0</v>
      </c>
      <c r="O556" s="174"/>
      <c r="P556" s="174"/>
      <c r="Q556" s="174"/>
      <c r="R556" s="174"/>
      <c r="S556" s="174"/>
      <c r="T556" s="174"/>
    </row>
    <row r="557" spans="2:20" s="333" customFormat="1" ht="15" customHeight="1" x14ac:dyDescent="0.25">
      <c r="B557" s="518" t="s">
        <v>620</v>
      </c>
      <c r="C557" s="518" t="s">
        <v>82</v>
      </c>
      <c r="E557" s="174"/>
      <c r="F557" s="174"/>
      <c r="G557" s="578">
        <v>-0.33300000000000002</v>
      </c>
      <c r="H557" s="174"/>
      <c r="I557" s="174"/>
      <c r="J557" s="174"/>
      <c r="K557" s="174"/>
      <c r="L557" s="174"/>
      <c r="M557" s="174"/>
      <c r="N557" s="186">
        <v>0</v>
      </c>
      <c r="O557" s="174"/>
      <c r="P557" s="174"/>
      <c r="Q557" s="174"/>
      <c r="R557" s="174"/>
      <c r="S557" s="174"/>
      <c r="T557" s="174"/>
    </row>
    <row r="558" spans="2:20" s="333" customFormat="1" ht="15" customHeight="1" x14ac:dyDescent="0.25">
      <c r="B558" s="518" t="s">
        <v>620</v>
      </c>
      <c r="C558" s="518" t="s">
        <v>101</v>
      </c>
      <c r="E558" s="174"/>
      <c r="F558" s="174"/>
      <c r="G558" s="578">
        <v>-0.2</v>
      </c>
      <c r="H558" s="174"/>
      <c r="I558" s="174"/>
      <c r="J558" s="174"/>
      <c r="K558" s="174"/>
      <c r="L558" s="174"/>
      <c r="M558" s="174"/>
      <c r="N558" s="186">
        <v>0</v>
      </c>
      <c r="O558" s="174"/>
      <c r="P558" s="174"/>
      <c r="Q558" s="174"/>
      <c r="R558" s="174"/>
      <c r="S558" s="174"/>
      <c r="T558" s="174"/>
    </row>
    <row r="559" spans="2:20" s="333" customFormat="1" ht="15" customHeight="1" x14ac:dyDescent="0.25">
      <c r="B559" s="518" t="s">
        <v>621</v>
      </c>
      <c r="C559" s="518" t="s">
        <v>101</v>
      </c>
      <c r="E559" s="174"/>
      <c r="F559" s="174"/>
      <c r="G559" s="578">
        <v>-0.3</v>
      </c>
      <c r="H559" s="174"/>
      <c r="I559" s="174"/>
      <c r="J559" s="174"/>
      <c r="K559" s="174"/>
      <c r="L559" s="174"/>
      <c r="M559" s="174"/>
      <c r="N559" s="186">
        <v>0</v>
      </c>
      <c r="O559" s="174"/>
      <c r="P559" s="174"/>
      <c r="Q559" s="174"/>
      <c r="R559" s="174"/>
      <c r="S559" s="174"/>
      <c r="T559" s="174"/>
    </row>
    <row r="560" spans="2:20" s="333" customFormat="1" ht="15" customHeight="1" x14ac:dyDescent="0.25">
      <c r="B560" s="518" t="s">
        <v>622</v>
      </c>
      <c r="C560" s="518" t="s">
        <v>101</v>
      </c>
      <c r="E560" s="174"/>
      <c r="F560" s="174"/>
      <c r="G560" s="578">
        <v>-0.1</v>
      </c>
      <c r="H560" s="174"/>
      <c r="I560" s="174"/>
      <c r="J560" s="174"/>
      <c r="K560" s="174"/>
      <c r="L560" s="174"/>
      <c r="M560" s="174"/>
      <c r="N560" s="186">
        <v>0</v>
      </c>
      <c r="O560" s="174"/>
      <c r="P560" s="174"/>
      <c r="Q560" s="174"/>
      <c r="R560" s="174"/>
      <c r="S560" s="174"/>
      <c r="T560" s="174"/>
    </row>
    <row r="561" spans="2:20" s="333" customFormat="1" ht="15" customHeight="1" x14ac:dyDescent="0.25">
      <c r="B561" s="518" t="s">
        <v>147</v>
      </c>
      <c r="C561" s="518" t="s">
        <v>49</v>
      </c>
      <c r="E561" s="174"/>
      <c r="F561" s="174"/>
      <c r="G561" s="578">
        <v>0.188</v>
      </c>
      <c r="H561" s="174"/>
      <c r="I561" s="174"/>
      <c r="J561" s="174"/>
      <c r="K561" s="174"/>
      <c r="L561" s="174"/>
      <c r="M561" s="174"/>
      <c r="N561" s="186">
        <v>0</v>
      </c>
      <c r="O561" s="174"/>
      <c r="P561" s="174"/>
      <c r="Q561" s="174"/>
      <c r="R561" s="174"/>
      <c r="S561" s="174"/>
      <c r="T561" s="174"/>
    </row>
    <row r="562" spans="2:20" s="333" customFormat="1" ht="15" customHeight="1" x14ac:dyDescent="0.25">
      <c r="B562" s="518" t="s">
        <v>147</v>
      </c>
      <c r="C562" s="518" t="s">
        <v>124</v>
      </c>
      <c r="E562" s="174"/>
      <c r="F562" s="174"/>
      <c r="G562" s="578">
        <v>0.35699999999999998</v>
      </c>
      <c r="H562" s="174"/>
      <c r="I562" s="174"/>
      <c r="J562" s="174"/>
      <c r="K562" s="174"/>
      <c r="L562" s="174"/>
      <c r="M562" s="174"/>
      <c r="N562" s="186">
        <v>0</v>
      </c>
      <c r="O562" s="174"/>
      <c r="P562" s="174"/>
      <c r="Q562" s="174"/>
      <c r="R562" s="174"/>
      <c r="S562" s="174"/>
      <c r="T562" s="174"/>
    </row>
    <row r="563" spans="2:20" s="333" customFormat="1" ht="15" customHeight="1" x14ac:dyDescent="0.25">
      <c r="B563" s="518" t="s">
        <v>147</v>
      </c>
      <c r="C563" s="518" t="s">
        <v>481</v>
      </c>
      <c r="E563" s="174"/>
      <c r="F563" s="174"/>
      <c r="G563" s="578">
        <v>0.35699999999999998</v>
      </c>
      <c r="H563" s="174"/>
      <c r="I563" s="174"/>
      <c r="J563" s="174"/>
      <c r="K563" s="174"/>
      <c r="L563" s="174"/>
      <c r="M563" s="174"/>
      <c r="N563" s="186">
        <v>0</v>
      </c>
      <c r="O563" s="174"/>
      <c r="P563" s="174"/>
      <c r="Q563" s="174"/>
      <c r="R563" s="174"/>
      <c r="S563" s="174"/>
      <c r="T563" s="174"/>
    </row>
    <row r="564" spans="2:20" s="333" customFormat="1" ht="15" customHeight="1" x14ac:dyDescent="0.25">
      <c r="B564" s="518" t="s">
        <v>147</v>
      </c>
      <c r="C564" s="518" t="s">
        <v>114</v>
      </c>
      <c r="E564" s="174"/>
      <c r="F564" s="174"/>
      <c r="G564" s="578">
        <v>0.35699999999999998</v>
      </c>
      <c r="H564" s="174"/>
      <c r="I564" s="174"/>
      <c r="J564" s="174"/>
      <c r="K564" s="174"/>
      <c r="L564" s="174"/>
      <c r="M564" s="174"/>
      <c r="N564" s="186">
        <v>0</v>
      </c>
      <c r="O564" s="174"/>
      <c r="P564" s="174"/>
      <c r="Q564" s="174"/>
      <c r="R564" s="174"/>
      <c r="S564" s="174"/>
      <c r="T564" s="174"/>
    </row>
    <row r="565" spans="2:20" s="333" customFormat="1" ht="15" customHeight="1" x14ac:dyDescent="0.25">
      <c r="B565" s="518" t="s">
        <v>147</v>
      </c>
      <c r="C565" s="518" t="s">
        <v>119</v>
      </c>
      <c r="E565" s="174"/>
      <c r="F565" s="174"/>
      <c r="G565" s="578">
        <v>0.35699999999999998</v>
      </c>
      <c r="H565" s="174"/>
      <c r="I565" s="174"/>
      <c r="J565" s="174"/>
      <c r="K565" s="174"/>
      <c r="L565" s="174"/>
      <c r="M565" s="174"/>
      <c r="N565" s="186">
        <v>0</v>
      </c>
      <c r="O565" s="174"/>
      <c r="P565" s="174"/>
      <c r="Q565" s="174"/>
      <c r="R565" s="174"/>
      <c r="S565" s="174"/>
      <c r="T565" s="174"/>
    </row>
    <row r="566" spans="2:20" s="333" customFormat="1" ht="15" customHeight="1" x14ac:dyDescent="0.25">
      <c r="B566" s="518" t="s">
        <v>147</v>
      </c>
      <c r="C566" s="518" t="s">
        <v>260</v>
      </c>
      <c r="E566" s="174"/>
      <c r="F566" s="174"/>
      <c r="G566" s="578">
        <v>0</v>
      </c>
      <c r="H566" s="174"/>
      <c r="I566" s="174"/>
      <c r="J566" s="174"/>
      <c r="K566" s="174"/>
      <c r="L566" s="174"/>
      <c r="M566" s="174"/>
      <c r="N566" s="186">
        <v>0</v>
      </c>
      <c r="O566" s="174"/>
      <c r="P566" s="174"/>
      <c r="Q566" s="174"/>
      <c r="R566" s="174"/>
      <c r="S566" s="174"/>
      <c r="T566" s="174"/>
    </row>
    <row r="567" spans="2:20" s="333" customFormat="1" ht="15" customHeight="1" x14ac:dyDescent="0.25">
      <c r="B567" s="518" t="s">
        <v>147</v>
      </c>
      <c r="C567" s="518" t="s">
        <v>136</v>
      </c>
      <c r="E567" s="174"/>
      <c r="F567" s="174"/>
      <c r="G567" s="578">
        <v>0.188</v>
      </c>
      <c r="H567" s="174"/>
      <c r="I567" s="174"/>
      <c r="J567" s="174"/>
      <c r="K567" s="174"/>
      <c r="L567" s="174"/>
      <c r="M567" s="174"/>
      <c r="N567" s="186">
        <v>0</v>
      </c>
      <c r="O567" s="174"/>
      <c r="P567" s="174"/>
      <c r="Q567" s="174"/>
      <c r="R567" s="174"/>
      <c r="S567" s="174"/>
      <c r="T567" s="174"/>
    </row>
    <row r="568" spans="2:20" s="333" customFormat="1" ht="15" customHeight="1" x14ac:dyDescent="0.25">
      <c r="B568" s="518" t="s">
        <v>147</v>
      </c>
      <c r="C568" s="518" t="s">
        <v>38</v>
      </c>
      <c r="E568" s="174"/>
      <c r="F568" s="174"/>
      <c r="G568" s="578">
        <v>0.188</v>
      </c>
      <c r="H568" s="174"/>
      <c r="I568" s="174"/>
      <c r="J568" s="174"/>
      <c r="K568" s="174"/>
      <c r="L568" s="174"/>
      <c r="M568" s="174"/>
      <c r="N568" s="186">
        <v>0</v>
      </c>
      <c r="O568" s="174"/>
      <c r="P568" s="174"/>
      <c r="Q568" s="174"/>
      <c r="R568" s="174"/>
      <c r="S568" s="174"/>
      <c r="T568" s="174"/>
    </row>
    <row r="569" spans="2:20" s="333" customFormat="1" ht="15" customHeight="1" x14ac:dyDescent="0.25">
      <c r="B569" s="518" t="s">
        <v>147</v>
      </c>
      <c r="C569" s="518" t="s">
        <v>126</v>
      </c>
      <c r="E569" s="174"/>
      <c r="F569" s="174"/>
      <c r="G569" s="578">
        <v>0.35699999999999998</v>
      </c>
      <c r="H569" s="174"/>
      <c r="I569" s="174"/>
      <c r="J569" s="174"/>
      <c r="K569" s="174"/>
      <c r="L569" s="174"/>
      <c r="M569" s="174"/>
      <c r="N569" s="186">
        <v>0</v>
      </c>
      <c r="O569" s="174"/>
      <c r="P569" s="174"/>
      <c r="Q569" s="174"/>
      <c r="R569" s="174"/>
      <c r="S569" s="174"/>
      <c r="T569" s="174"/>
    </row>
    <row r="570" spans="2:20" s="333" customFormat="1" ht="15" customHeight="1" x14ac:dyDescent="0.25">
      <c r="B570" s="518" t="s">
        <v>147</v>
      </c>
      <c r="C570" s="518" t="s">
        <v>67</v>
      </c>
      <c r="E570" s="174"/>
      <c r="F570" s="174"/>
      <c r="G570" s="578">
        <v>0.188</v>
      </c>
      <c r="H570" s="174"/>
      <c r="I570" s="174"/>
      <c r="J570" s="174"/>
      <c r="K570" s="174"/>
      <c r="L570" s="174"/>
      <c r="M570" s="174"/>
      <c r="N570" s="186">
        <v>0</v>
      </c>
      <c r="O570" s="174"/>
      <c r="P570" s="174"/>
      <c r="Q570" s="174"/>
      <c r="R570" s="174"/>
      <c r="S570" s="174"/>
      <c r="T570" s="174"/>
    </row>
    <row r="571" spans="2:20" s="333" customFormat="1" ht="15" customHeight="1" x14ac:dyDescent="0.25">
      <c r="B571" s="518" t="s">
        <v>147</v>
      </c>
      <c r="C571" s="518" t="s">
        <v>48</v>
      </c>
      <c r="E571" s="174"/>
      <c r="F571" s="174"/>
      <c r="G571" s="578">
        <v>0.35699999999999998</v>
      </c>
      <c r="H571" s="174"/>
      <c r="I571" s="174"/>
      <c r="J571" s="174"/>
      <c r="K571" s="174"/>
      <c r="L571" s="174"/>
      <c r="M571" s="174"/>
      <c r="N571" s="186">
        <v>0</v>
      </c>
      <c r="O571" s="174"/>
      <c r="P571" s="174"/>
      <c r="Q571" s="174"/>
      <c r="R571" s="174"/>
      <c r="S571" s="174"/>
      <c r="T571" s="174"/>
    </row>
    <row r="572" spans="2:20" s="333" customFormat="1" ht="15" customHeight="1" x14ac:dyDescent="0.25">
      <c r="B572" s="518" t="s">
        <v>147</v>
      </c>
      <c r="C572" s="518" t="s">
        <v>72</v>
      </c>
      <c r="E572" s="174"/>
      <c r="F572" s="174"/>
      <c r="G572" s="578">
        <v>5.6000000000000001E-2</v>
      </c>
      <c r="H572" s="174"/>
      <c r="I572" s="174"/>
      <c r="J572" s="174"/>
      <c r="K572" s="174"/>
      <c r="L572" s="174"/>
      <c r="M572" s="174"/>
      <c r="N572" s="186">
        <v>0</v>
      </c>
      <c r="O572" s="174"/>
      <c r="P572" s="174"/>
      <c r="Q572" s="174"/>
      <c r="R572" s="174"/>
      <c r="S572" s="174"/>
      <c r="T572" s="174"/>
    </row>
    <row r="573" spans="2:20" s="333" customFormat="1" ht="15" customHeight="1" x14ac:dyDescent="0.25">
      <c r="B573" s="518" t="s">
        <v>147</v>
      </c>
      <c r="C573" s="518" t="s">
        <v>40</v>
      </c>
      <c r="E573" s="174"/>
      <c r="F573" s="174"/>
      <c r="G573" s="578">
        <v>0.35699999999999998</v>
      </c>
      <c r="H573" s="174"/>
      <c r="I573" s="174"/>
      <c r="J573" s="174"/>
      <c r="K573" s="174"/>
      <c r="L573" s="174"/>
      <c r="M573" s="174"/>
      <c r="N573" s="186">
        <v>0</v>
      </c>
      <c r="O573" s="174"/>
      <c r="P573" s="174"/>
      <c r="Q573" s="174"/>
      <c r="R573" s="174"/>
      <c r="S573" s="174"/>
      <c r="T573" s="174"/>
    </row>
    <row r="574" spans="2:20" s="333" customFormat="1" ht="15" customHeight="1" x14ac:dyDescent="0.25">
      <c r="B574" s="518" t="s">
        <v>147</v>
      </c>
      <c r="C574" s="518" t="s">
        <v>64</v>
      </c>
      <c r="E574" s="174"/>
      <c r="F574" s="174"/>
      <c r="G574" s="578">
        <v>0.35699999999999998</v>
      </c>
      <c r="H574" s="174"/>
      <c r="I574" s="174"/>
      <c r="J574" s="174"/>
      <c r="K574" s="174"/>
      <c r="L574" s="174"/>
      <c r="M574" s="174"/>
      <c r="N574" s="186">
        <v>0</v>
      </c>
      <c r="O574" s="174"/>
      <c r="P574" s="174"/>
      <c r="Q574" s="174"/>
      <c r="R574" s="174"/>
      <c r="S574" s="174"/>
      <c r="T574" s="174"/>
    </row>
    <row r="575" spans="2:20" s="333" customFormat="1" ht="15" customHeight="1" x14ac:dyDescent="0.25">
      <c r="B575" s="518" t="s">
        <v>147</v>
      </c>
      <c r="C575" s="518" t="s">
        <v>58</v>
      </c>
      <c r="E575" s="174"/>
      <c r="F575" s="174"/>
      <c r="G575" s="578">
        <v>0.35699999999999998</v>
      </c>
      <c r="H575" s="174"/>
      <c r="I575" s="174"/>
      <c r="J575" s="174"/>
      <c r="K575" s="174"/>
      <c r="L575" s="174"/>
      <c r="M575" s="174"/>
      <c r="N575" s="186">
        <v>0</v>
      </c>
      <c r="O575" s="174"/>
      <c r="P575" s="174"/>
      <c r="Q575" s="174"/>
      <c r="R575" s="174"/>
      <c r="S575" s="174"/>
      <c r="T575" s="174"/>
    </row>
    <row r="576" spans="2:20" s="333" customFormat="1" ht="15" customHeight="1" x14ac:dyDescent="0.25">
      <c r="B576" s="518" t="s">
        <v>147</v>
      </c>
      <c r="C576" s="518" t="s">
        <v>76</v>
      </c>
      <c r="E576" s="174"/>
      <c r="F576" s="174"/>
      <c r="G576" s="578">
        <v>0.35699999999999998</v>
      </c>
      <c r="H576" s="174"/>
      <c r="I576" s="174"/>
      <c r="J576" s="174"/>
      <c r="K576" s="174"/>
      <c r="L576" s="174"/>
      <c r="M576" s="174"/>
      <c r="N576" s="186">
        <v>0</v>
      </c>
      <c r="O576" s="174"/>
      <c r="P576" s="174"/>
      <c r="Q576" s="174"/>
      <c r="R576" s="174"/>
      <c r="S576" s="174"/>
      <c r="T576" s="174"/>
    </row>
    <row r="577" spans="2:20" s="333" customFormat="1" ht="15" customHeight="1" x14ac:dyDescent="0.25">
      <c r="B577" s="518" t="s">
        <v>147</v>
      </c>
      <c r="C577" s="518" t="s">
        <v>142</v>
      </c>
      <c r="E577" s="174"/>
      <c r="F577" s="174"/>
      <c r="G577" s="578">
        <v>0.188</v>
      </c>
      <c r="H577" s="174"/>
      <c r="I577" s="174"/>
      <c r="J577" s="174"/>
      <c r="K577" s="174"/>
      <c r="L577" s="174"/>
      <c r="M577" s="174"/>
      <c r="N577" s="186">
        <v>0</v>
      </c>
      <c r="O577" s="174"/>
      <c r="P577" s="174"/>
      <c r="Q577" s="174"/>
      <c r="R577" s="174"/>
      <c r="S577" s="174"/>
      <c r="T577" s="174"/>
    </row>
    <row r="578" spans="2:20" s="333" customFormat="1" ht="15" customHeight="1" x14ac:dyDescent="0.25">
      <c r="B578" s="518" t="s">
        <v>147</v>
      </c>
      <c r="C578" s="518" t="s">
        <v>80</v>
      </c>
      <c r="E578" s="174"/>
      <c r="F578" s="174"/>
      <c r="G578" s="578">
        <v>0.188</v>
      </c>
      <c r="H578" s="174"/>
      <c r="I578" s="174"/>
      <c r="J578" s="174"/>
      <c r="K578" s="174"/>
      <c r="L578" s="174"/>
      <c r="M578" s="174"/>
      <c r="N578" s="186">
        <v>0</v>
      </c>
      <c r="O578" s="174"/>
      <c r="P578" s="174"/>
      <c r="Q578" s="174"/>
      <c r="R578" s="174"/>
      <c r="S578" s="174"/>
      <c r="T578" s="174"/>
    </row>
    <row r="579" spans="2:20" s="333" customFormat="1" ht="15" customHeight="1" x14ac:dyDescent="0.25">
      <c r="B579" s="518" t="s">
        <v>147</v>
      </c>
      <c r="C579" s="518" t="s">
        <v>82</v>
      </c>
      <c r="E579" s="174"/>
      <c r="F579" s="174"/>
      <c r="G579" s="578">
        <v>-0.20799999999999999</v>
      </c>
      <c r="H579" s="174"/>
      <c r="I579" s="174"/>
      <c r="J579" s="174"/>
      <c r="K579" s="174"/>
      <c r="L579" s="174"/>
      <c r="M579" s="174"/>
      <c r="N579" s="186">
        <v>0</v>
      </c>
      <c r="O579" s="174"/>
      <c r="P579" s="174"/>
      <c r="Q579" s="174"/>
      <c r="R579" s="174"/>
      <c r="S579" s="174"/>
      <c r="T579" s="174"/>
    </row>
    <row r="580" spans="2:20" s="333" customFormat="1" ht="15" customHeight="1" x14ac:dyDescent="0.25">
      <c r="B580" s="518" t="s">
        <v>147</v>
      </c>
      <c r="C580" s="518" t="s">
        <v>153</v>
      </c>
      <c r="E580" s="174"/>
      <c r="F580" s="174"/>
      <c r="G580" s="578">
        <v>0.35699999999999998</v>
      </c>
      <c r="H580" s="174"/>
      <c r="I580" s="174"/>
      <c r="J580" s="174"/>
      <c r="K580" s="174"/>
      <c r="L580" s="174"/>
      <c r="M580" s="174"/>
      <c r="N580" s="186">
        <v>0</v>
      </c>
      <c r="O580" s="174"/>
      <c r="P580" s="174"/>
      <c r="Q580" s="174"/>
      <c r="R580" s="174"/>
      <c r="S580" s="174"/>
      <c r="T580" s="174"/>
    </row>
    <row r="581" spans="2:20" s="333" customFormat="1" ht="15" customHeight="1" x14ac:dyDescent="0.25">
      <c r="B581" s="518" t="s">
        <v>147</v>
      </c>
      <c r="C581" s="518" t="s">
        <v>78</v>
      </c>
      <c r="E581" s="174"/>
      <c r="F581" s="174"/>
      <c r="G581" s="578">
        <v>0.35699999999999998</v>
      </c>
      <c r="H581" s="174"/>
      <c r="I581" s="174"/>
      <c r="J581" s="174"/>
      <c r="K581" s="174"/>
      <c r="L581" s="174"/>
      <c r="M581" s="174"/>
      <c r="N581" s="186">
        <v>0</v>
      </c>
      <c r="O581" s="174"/>
      <c r="P581" s="174"/>
      <c r="Q581" s="174"/>
      <c r="R581" s="174"/>
      <c r="S581" s="174"/>
      <c r="T581" s="174"/>
    </row>
    <row r="582" spans="2:20" s="333" customFormat="1" ht="15" customHeight="1" x14ac:dyDescent="0.25">
      <c r="B582" s="518" t="s">
        <v>147</v>
      </c>
      <c r="C582" s="518" t="s">
        <v>26</v>
      </c>
      <c r="E582" s="174"/>
      <c r="F582" s="174"/>
      <c r="G582" s="578">
        <v>0.188</v>
      </c>
      <c r="H582" s="174"/>
      <c r="I582" s="174"/>
      <c r="J582" s="174"/>
      <c r="K582" s="174"/>
      <c r="L582" s="174"/>
      <c r="M582" s="174"/>
      <c r="N582" s="186">
        <v>0</v>
      </c>
      <c r="O582" s="174"/>
      <c r="P582" s="174"/>
      <c r="Q582" s="174"/>
      <c r="R582" s="174"/>
      <c r="S582" s="174"/>
      <c r="T582" s="174"/>
    </row>
    <row r="583" spans="2:20" s="333" customFormat="1" ht="15" customHeight="1" x14ac:dyDescent="0.25">
      <c r="B583" s="518" t="s">
        <v>147</v>
      </c>
      <c r="C583" s="518" t="s">
        <v>73</v>
      </c>
      <c r="E583" s="174"/>
      <c r="F583" s="174"/>
      <c r="G583" s="578">
        <v>0.35699999999999998</v>
      </c>
      <c r="H583" s="174"/>
      <c r="I583" s="174"/>
      <c r="J583" s="174"/>
      <c r="K583" s="174"/>
      <c r="L583" s="174"/>
      <c r="M583" s="174"/>
      <c r="N583" s="186">
        <v>0</v>
      </c>
      <c r="O583" s="174"/>
      <c r="P583" s="174"/>
      <c r="Q583" s="174"/>
      <c r="R583" s="174"/>
      <c r="S583" s="174"/>
      <c r="T583" s="174"/>
    </row>
    <row r="584" spans="2:20" s="333" customFormat="1" ht="15" customHeight="1" x14ac:dyDescent="0.25">
      <c r="B584" s="518" t="s">
        <v>147</v>
      </c>
      <c r="C584" s="518" t="s">
        <v>70</v>
      </c>
      <c r="E584" s="174"/>
      <c r="F584" s="174"/>
      <c r="G584" s="578">
        <v>5.6000000000000001E-2</v>
      </c>
      <c r="H584" s="174"/>
      <c r="I584" s="174"/>
      <c r="J584" s="174"/>
      <c r="K584" s="174"/>
      <c r="L584" s="174"/>
      <c r="M584" s="174"/>
      <c r="N584" s="186">
        <v>0</v>
      </c>
      <c r="O584" s="174"/>
      <c r="P584" s="174"/>
      <c r="Q584" s="174"/>
      <c r="R584" s="174"/>
      <c r="S584" s="174"/>
      <c r="T584" s="174"/>
    </row>
    <row r="585" spans="2:20" s="333" customFormat="1" ht="15" customHeight="1" x14ac:dyDescent="0.25">
      <c r="B585" s="518" t="s">
        <v>147</v>
      </c>
      <c r="C585" s="518" t="s">
        <v>85</v>
      </c>
      <c r="E585" s="174"/>
      <c r="F585" s="174"/>
      <c r="G585" s="578">
        <v>0.188</v>
      </c>
      <c r="H585" s="174"/>
      <c r="I585" s="174"/>
      <c r="J585" s="174"/>
      <c r="K585" s="174"/>
      <c r="L585" s="174"/>
      <c r="M585" s="174"/>
      <c r="N585" s="186">
        <v>0</v>
      </c>
      <c r="O585" s="174"/>
      <c r="P585" s="174"/>
      <c r="Q585" s="174"/>
      <c r="R585" s="174"/>
      <c r="S585" s="174"/>
      <c r="T585" s="174"/>
    </row>
    <row r="586" spans="2:20" s="333" customFormat="1" ht="15" customHeight="1" x14ac:dyDescent="0.25">
      <c r="B586" s="518" t="s">
        <v>147</v>
      </c>
      <c r="C586" s="518" t="s">
        <v>57</v>
      </c>
      <c r="E586" s="174"/>
      <c r="F586" s="174"/>
      <c r="G586" s="578">
        <v>0.35699999999999998</v>
      </c>
      <c r="H586" s="174"/>
      <c r="I586" s="174"/>
      <c r="J586" s="174"/>
      <c r="K586" s="174"/>
      <c r="L586" s="174"/>
      <c r="M586" s="174"/>
      <c r="N586" s="186">
        <v>0</v>
      </c>
      <c r="O586" s="174"/>
      <c r="P586" s="174"/>
      <c r="Q586" s="174"/>
      <c r="R586" s="174"/>
      <c r="S586" s="174"/>
      <c r="T586" s="174"/>
    </row>
    <row r="587" spans="2:20" s="333" customFormat="1" ht="15" customHeight="1" x14ac:dyDescent="0.25">
      <c r="B587" s="518" t="s">
        <v>147</v>
      </c>
      <c r="C587" s="518" t="s">
        <v>92</v>
      </c>
      <c r="E587" s="174"/>
      <c r="F587" s="174"/>
      <c r="G587" s="578">
        <v>0.35699999999999998</v>
      </c>
      <c r="H587" s="174"/>
      <c r="I587" s="174"/>
      <c r="J587" s="174"/>
      <c r="K587" s="174"/>
      <c r="L587" s="174"/>
      <c r="M587" s="174"/>
      <c r="N587" s="186">
        <v>0</v>
      </c>
      <c r="O587" s="174"/>
      <c r="P587" s="174"/>
      <c r="Q587" s="174"/>
      <c r="R587" s="174"/>
      <c r="S587" s="174"/>
      <c r="T587" s="174"/>
    </row>
    <row r="588" spans="2:20" s="333" customFormat="1" ht="15" customHeight="1" x14ac:dyDescent="0.25">
      <c r="B588" s="518" t="s">
        <v>147</v>
      </c>
      <c r="C588" s="518" t="s">
        <v>137</v>
      </c>
      <c r="E588" s="174"/>
      <c r="F588" s="174"/>
      <c r="G588" s="578">
        <v>0.35699999999999998</v>
      </c>
      <c r="H588" s="174"/>
      <c r="I588" s="174"/>
      <c r="J588" s="174"/>
      <c r="K588" s="174"/>
      <c r="L588" s="174"/>
      <c r="M588" s="174"/>
      <c r="N588" s="186">
        <v>0</v>
      </c>
      <c r="O588" s="174"/>
      <c r="P588" s="174"/>
      <c r="Q588" s="174"/>
      <c r="R588" s="174"/>
      <c r="S588" s="174"/>
      <c r="T588" s="174"/>
    </row>
    <row r="589" spans="2:20" s="333" customFormat="1" ht="15" customHeight="1" x14ac:dyDescent="0.25">
      <c r="B589" s="518" t="s">
        <v>147</v>
      </c>
      <c r="C589" s="518" t="s">
        <v>165</v>
      </c>
      <c r="E589" s="174"/>
      <c r="F589" s="174"/>
      <c r="G589" s="578">
        <v>0.35699999999999998</v>
      </c>
      <c r="H589" s="174"/>
      <c r="I589" s="174"/>
      <c r="J589" s="174"/>
      <c r="K589" s="174"/>
      <c r="L589" s="174"/>
      <c r="M589" s="174"/>
      <c r="N589" s="186">
        <v>0</v>
      </c>
      <c r="O589" s="174"/>
      <c r="P589" s="174"/>
      <c r="Q589" s="174"/>
      <c r="R589" s="174"/>
      <c r="S589" s="174"/>
      <c r="T589" s="174"/>
    </row>
    <row r="590" spans="2:20" s="333" customFormat="1" ht="15" customHeight="1" x14ac:dyDescent="0.25">
      <c r="B590" s="518" t="s">
        <v>147</v>
      </c>
      <c r="C590" s="518" t="s">
        <v>100</v>
      </c>
      <c r="E590" s="174"/>
      <c r="F590" s="174"/>
      <c r="G590" s="578">
        <v>0.188</v>
      </c>
      <c r="H590" s="174"/>
      <c r="I590" s="174"/>
      <c r="J590" s="174"/>
      <c r="K590" s="174"/>
      <c r="L590" s="174"/>
      <c r="M590" s="174"/>
      <c r="N590" s="186">
        <v>0</v>
      </c>
      <c r="O590" s="174"/>
      <c r="P590" s="174"/>
      <c r="Q590" s="174"/>
      <c r="R590" s="174"/>
      <c r="S590" s="174"/>
      <c r="T590" s="174"/>
    </row>
    <row r="591" spans="2:20" s="333" customFormat="1" ht="15" customHeight="1" x14ac:dyDescent="0.25">
      <c r="B591" s="518" t="s">
        <v>147</v>
      </c>
      <c r="C591" s="518" t="s">
        <v>87</v>
      </c>
      <c r="E591" s="174"/>
      <c r="F591" s="174"/>
      <c r="G591" s="578">
        <v>0.188</v>
      </c>
      <c r="H591" s="174"/>
      <c r="I591" s="174"/>
      <c r="J591" s="174"/>
      <c r="K591" s="174"/>
      <c r="L591" s="174"/>
      <c r="M591" s="174"/>
      <c r="N591" s="186">
        <v>0</v>
      </c>
      <c r="O591" s="174"/>
      <c r="P591" s="174"/>
      <c r="Q591" s="174"/>
      <c r="R591" s="174"/>
      <c r="S591" s="174"/>
      <c r="T591" s="174"/>
    </row>
    <row r="592" spans="2:20" s="333" customFormat="1" ht="15" customHeight="1" x14ac:dyDescent="0.25">
      <c r="B592" s="518" t="s">
        <v>147</v>
      </c>
      <c r="C592" s="518" t="s">
        <v>97</v>
      </c>
      <c r="E592" s="174"/>
      <c r="F592" s="174"/>
      <c r="G592" s="578">
        <v>0.35699999999999998</v>
      </c>
      <c r="H592" s="174"/>
      <c r="I592" s="174"/>
      <c r="J592" s="174"/>
      <c r="K592" s="174"/>
      <c r="L592" s="174"/>
      <c r="M592" s="174"/>
      <c r="N592" s="186">
        <v>0</v>
      </c>
      <c r="O592" s="174"/>
      <c r="P592" s="174"/>
      <c r="Q592" s="174"/>
      <c r="R592" s="174"/>
      <c r="S592" s="174"/>
      <c r="T592" s="174"/>
    </row>
    <row r="593" spans="2:20" s="333" customFormat="1" ht="15" customHeight="1" x14ac:dyDescent="0.25">
      <c r="B593" s="518" t="s">
        <v>147</v>
      </c>
      <c r="C593" s="518" t="s">
        <v>103</v>
      </c>
      <c r="E593" s="174"/>
      <c r="F593" s="174"/>
      <c r="G593" s="578">
        <v>0.35699999999999998</v>
      </c>
      <c r="H593" s="174"/>
      <c r="I593" s="174"/>
      <c r="J593" s="174"/>
      <c r="K593" s="174"/>
      <c r="L593" s="174"/>
      <c r="M593" s="174"/>
      <c r="N593" s="186">
        <v>0</v>
      </c>
      <c r="O593" s="174"/>
      <c r="P593" s="174"/>
      <c r="Q593" s="174"/>
      <c r="R593" s="174"/>
      <c r="S593" s="174"/>
      <c r="T593" s="174"/>
    </row>
    <row r="594" spans="2:20" s="333" customFormat="1" ht="15" customHeight="1" x14ac:dyDescent="0.25">
      <c r="B594" s="518" t="s">
        <v>147</v>
      </c>
      <c r="C594" s="518" t="s">
        <v>118</v>
      </c>
      <c r="E594" s="174"/>
      <c r="F594" s="174"/>
      <c r="G594" s="578">
        <v>0.188</v>
      </c>
      <c r="H594" s="174"/>
      <c r="I594" s="174"/>
      <c r="J594" s="174"/>
      <c r="K594" s="174"/>
      <c r="L594" s="174"/>
      <c r="M594" s="174"/>
      <c r="N594" s="186">
        <v>0</v>
      </c>
      <c r="O594" s="174"/>
      <c r="P594" s="174"/>
      <c r="Q594" s="174"/>
      <c r="R594" s="174"/>
      <c r="S594" s="174"/>
      <c r="T594" s="174"/>
    </row>
    <row r="595" spans="2:20" s="333" customFormat="1" ht="15" customHeight="1" x14ac:dyDescent="0.25">
      <c r="B595" s="518" t="s">
        <v>147</v>
      </c>
      <c r="C595" s="518" t="s">
        <v>627</v>
      </c>
      <c r="E595" s="174"/>
      <c r="F595" s="174"/>
      <c r="G595" s="578">
        <v>0.35699999999999998</v>
      </c>
      <c r="H595" s="174"/>
      <c r="I595" s="174"/>
      <c r="J595" s="174"/>
      <c r="K595" s="174"/>
      <c r="L595" s="174"/>
      <c r="M595" s="174"/>
      <c r="N595" s="186">
        <v>0</v>
      </c>
      <c r="O595" s="174"/>
      <c r="P595" s="174"/>
      <c r="Q595" s="174"/>
      <c r="R595" s="174"/>
      <c r="S595" s="174"/>
      <c r="T595" s="174"/>
    </row>
    <row r="596" spans="2:20" s="333" customFormat="1" ht="15" customHeight="1" x14ac:dyDescent="0.25">
      <c r="B596" s="518" t="s">
        <v>147</v>
      </c>
      <c r="C596" s="518" t="s">
        <v>108</v>
      </c>
      <c r="E596" s="174"/>
      <c r="F596" s="174"/>
      <c r="G596" s="578">
        <v>0.188</v>
      </c>
      <c r="H596" s="174"/>
      <c r="I596" s="174"/>
      <c r="J596" s="174"/>
      <c r="K596" s="174"/>
      <c r="L596" s="174"/>
      <c r="M596" s="174"/>
      <c r="N596" s="186">
        <v>0</v>
      </c>
      <c r="O596" s="174"/>
      <c r="P596" s="174"/>
      <c r="Q596" s="174"/>
      <c r="R596" s="174"/>
      <c r="S596" s="174"/>
      <c r="T596" s="174"/>
    </row>
    <row r="597" spans="2:20" s="333" customFormat="1" ht="15" customHeight="1" x14ac:dyDescent="0.25">
      <c r="B597" s="518" t="s">
        <v>147</v>
      </c>
      <c r="C597" s="518" t="s">
        <v>102</v>
      </c>
      <c r="E597" s="174"/>
      <c r="F597" s="174"/>
      <c r="G597" s="578">
        <v>0.188</v>
      </c>
      <c r="H597" s="174"/>
      <c r="I597" s="174"/>
      <c r="J597" s="174"/>
      <c r="K597" s="174"/>
      <c r="L597" s="174"/>
      <c r="M597" s="174"/>
      <c r="N597" s="186">
        <v>0</v>
      </c>
      <c r="O597" s="174"/>
      <c r="P597" s="174"/>
      <c r="Q597" s="174"/>
      <c r="R597" s="174"/>
      <c r="S597" s="174"/>
      <c r="T597" s="174"/>
    </row>
    <row r="598" spans="2:20" s="333" customFormat="1" ht="15" customHeight="1" x14ac:dyDescent="0.25">
      <c r="B598" s="518" t="s">
        <v>147</v>
      </c>
      <c r="C598" s="518" t="s">
        <v>611</v>
      </c>
      <c r="E598" s="174"/>
      <c r="F598" s="174"/>
      <c r="G598" s="578">
        <v>0</v>
      </c>
      <c r="H598" s="174"/>
      <c r="I598" s="174"/>
      <c r="J598" s="174"/>
      <c r="K598" s="174"/>
      <c r="L598" s="174"/>
      <c r="M598" s="174"/>
      <c r="N598" s="186">
        <v>0</v>
      </c>
      <c r="O598" s="174"/>
      <c r="P598" s="174"/>
      <c r="Q598" s="174"/>
      <c r="R598" s="174"/>
      <c r="S598" s="174"/>
      <c r="T598" s="174"/>
    </row>
    <row r="599" spans="2:20" s="333" customFormat="1" ht="15" customHeight="1" x14ac:dyDescent="0.25">
      <c r="B599" s="518" t="s">
        <v>147</v>
      </c>
      <c r="C599" s="518" t="s">
        <v>178</v>
      </c>
      <c r="E599" s="174"/>
      <c r="F599" s="174"/>
      <c r="G599" s="578">
        <v>0.188</v>
      </c>
      <c r="H599" s="174"/>
      <c r="I599" s="174"/>
      <c r="J599" s="174"/>
      <c r="K599" s="174"/>
      <c r="L599" s="174"/>
      <c r="M599" s="174"/>
      <c r="N599" s="186">
        <v>0</v>
      </c>
      <c r="O599" s="174"/>
      <c r="P599" s="174"/>
      <c r="Q599" s="174"/>
      <c r="R599" s="174"/>
      <c r="S599" s="174"/>
      <c r="T599" s="174"/>
    </row>
    <row r="600" spans="2:20" s="333" customFormat="1" ht="15" customHeight="1" x14ac:dyDescent="0.25">
      <c r="B600" s="518" t="s">
        <v>147</v>
      </c>
      <c r="C600" s="518" t="s">
        <v>628</v>
      </c>
      <c r="E600" s="174"/>
      <c r="F600" s="174"/>
      <c r="G600" s="578">
        <v>0.188</v>
      </c>
      <c r="H600" s="174"/>
      <c r="I600" s="174"/>
      <c r="J600" s="174"/>
      <c r="K600" s="174"/>
      <c r="L600" s="174"/>
      <c r="M600" s="174"/>
      <c r="N600" s="186">
        <v>0</v>
      </c>
      <c r="O600" s="174"/>
      <c r="P600" s="174"/>
      <c r="Q600" s="174"/>
      <c r="R600" s="174"/>
      <c r="S600" s="174"/>
      <c r="T600" s="174"/>
    </row>
    <row r="601" spans="2:20" s="333" customFormat="1" ht="15" customHeight="1" x14ac:dyDescent="0.25">
      <c r="B601" s="518" t="s">
        <v>147</v>
      </c>
      <c r="C601" s="518" t="s">
        <v>179</v>
      </c>
      <c r="E601" s="174"/>
      <c r="F601" s="174"/>
      <c r="G601" s="578">
        <v>0.188</v>
      </c>
      <c r="H601" s="174"/>
      <c r="I601" s="174"/>
      <c r="J601" s="174"/>
      <c r="K601" s="174"/>
      <c r="L601" s="174"/>
      <c r="M601" s="174"/>
      <c r="N601" s="186">
        <v>0</v>
      </c>
      <c r="O601" s="174"/>
      <c r="P601" s="174"/>
      <c r="Q601" s="174"/>
      <c r="R601" s="174"/>
      <c r="S601" s="174"/>
      <c r="T601" s="174"/>
    </row>
    <row r="602" spans="2:20" s="333" customFormat="1" ht="15" customHeight="1" x14ac:dyDescent="0.25">
      <c r="B602" s="518" t="s">
        <v>147</v>
      </c>
      <c r="C602" s="518" t="s">
        <v>96</v>
      </c>
      <c r="E602" s="174"/>
      <c r="F602" s="174"/>
      <c r="G602" s="578">
        <v>0.188</v>
      </c>
      <c r="H602" s="174"/>
      <c r="I602" s="174"/>
      <c r="J602" s="174"/>
      <c r="K602" s="174"/>
      <c r="L602" s="174"/>
      <c r="M602" s="174"/>
      <c r="N602" s="186">
        <v>0</v>
      </c>
      <c r="O602" s="174"/>
      <c r="P602" s="174"/>
      <c r="Q602" s="174"/>
      <c r="R602" s="174"/>
      <c r="S602" s="174"/>
      <c r="T602" s="174"/>
    </row>
    <row r="603" spans="2:20" s="333" customFormat="1" ht="15" customHeight="1" x14ac:dyDescent="0.25">
      <c r="B603" s="518" t="s">
        <v>147</v>
      </c>
      <c r="C603" s="518" t="s">
        <v>175</v>
      </c>
      <c r="E603" s="174"/>
      <c r="F603" s="174"/>
      <c r="G603" s="578">
        <v>0.188</v>
      </c>
      <c r="H603" s="174"/>
      <c r="I603" s="174"/>
      <c r="J603" s="174"/>
      <c r="K603" s="174"/>
      <c r="L603" s="174"/>
      <c r="M603" s="174"/>
      <c r="N603" s="186">
        <v>0</v>
      </c>
      <c r="O603" s="174"/>
      <c r="P603" s="174"/>
      <c r="Q603" s="174"/>
      <c r="R603" s="174"/>
      <c r="S603" s="174"/>
      <c r="T603" s="174"/>
    </row>
    <row r="604" spans="2:20" s="333" customFormat="1" ht="15" customHeight="1" x14ac:dyDescent="0.25">
      <c r="B604" s="518" t="s">
        <v>147</v>
      </c>
      <c r="C604" s="518" t="s">
        <v>151</v>
      </c>
      <c r="E604" s="174"/>
      <c r="F604" s="174"/>
      <c r="G604" s="578">
        <v>0.188</v>
      </c>
      <c r="H604" s="174"/>
      <c r="I604" s="174"/>
      <c r="J604" s="174"/>
      <c r="K604" s="174"/>
      <c r="L604" s="174"/>
      <c r="M604" s="174"/>
      <c r="N604" s="186">
        <v>0</v>
      </c>
      <c r="O604" s="174"/>
      <c r="P604" s="174"/>
      <c r="Q604" s="174"/>
      <c r="R604" s="174"/>
      <c r="S604" s="174"/>
      <c r="T604" s="174"/>
    </row>
    <row r="605" spans="2:20" s="333" customFormat="1" ht="15" customHeight="1" x14ac:dyDescent="0.25">
      <c r="B605" s="518" t="s">
        <v>147</v>
      </c>
      <c r="C605" s="518" t="s">
        <v>90</v>
      </c>
      <c r="E605" s="174"/>
      <c r="F605" s="174"/>
      <c r="G605" s="578">
        <v>0.188</v>
      </c>
      <c r="H605" s="174"/>
      <c r="I605" s="174"/>
      <c r="J605" s="174"/>
      <c r="K605" s="174"/>
      <c r="L605" s="174"/>
      <c r="M605" s="174"/>
      <c r="N605" s="186">
        <v>0</v>
      </c>
      <c r="O605" s="174"/>
      <c r="P605" s="174"/>
      <c r="Q605" s="174"/>
      <c r="R605" s="174"/>
      <c r="S605" s="174"/>
      <c r="T605" s="174"/>
    </row>
    <row r="606" spans="2:20" s="333" customFormat="1" ht="15" customHeight="1" x14ac:dyDescent="0.25">
      <c r="B606" s="518" t="s">
        <v>147</v>
      </c>
      <c r="C606" s="518" t="s">
        <v>180</v>
      </c>
      <c r="E606" s="174"/>
      <c r="F606" s="174"/>
      <c r="G606" s="578">
        <v>0.188</v>
      </c>
      <c r="H606" s="174"/>
      <c r="I606" s="174"/>
      <c r="J606" s="174"/>
      <c r="K606" s="174"/>
      <c r="L606" s="174"/>
      <c r="M606" s="174"/>
      <c r="N606" s="186">
        <v>0</v>
      </c>
      <c r="O606" s="174"/>
      <c r="P606" s="174"/>
      <c r="Q606" s="174"/>
      <c r="R606" s="174"/>
      <c r="S606" s="174"/>
      <c r="T606" s="174"/>
    </row>
    <row r="607" spans="2:20" s="333" customFormat="1" ht="15" customHeight="1" x14ac:dyDescent="0.25">
      <c r="B607" s="518" t="s">
        <v>147</v>
      </c>
      <c r="C607" s="518" t="s">
        <v>188</v>
      </c>
      <c r="E607" s="174"/>
      <c r="F607" s="174"/>
      <c r="G607" s="578">
        <v>0.35699999999999998</v>
      </c>
      <c r="H607" s="174"/>
      <c r="I607" s="174"/>
      <c r="J607" s="174"/>
      <c r="K607" s="174"/>
      <c r="L607" s="174"/>
      <c r="M607" s="174"/>
      <c r="N607" s="186">
        <v>0</v>
      </c>
      <c r="O607" s="174"/>
      <c r="P607" s="174"/>
      <c r="Q607" s="174"/>
      <c r="R607" s="174"/>
      <c r="S607" s="174"/>
      <c r="T607" s="174"/>
    </row>
    <row r="608" spans="2:20" s="333" customFormat="1" ht="15" customHeight="1" x14ac:dyDescent="0.25">
      <c r="B608" s="518" t="s">
        <v>147</v>
      </c>
      <c r="C608" s="518" t="s">
        <v>480</v>
      </c>
      <c r="E608" s="174"/>
      <c r="F608" s="174"/>
      <c r="G608" s="578">
        <v>0.188</v>
      </c>
      <c r="H608" s="174"/>
      <c r="I608" s="174"/>
      <c r="J608" s="174"/>
      <c r="K608" s="174"/>
      <c r="L608" s="174"/>
      <c r="M608" s="174"/>
      <c r="N608" s="186">
        <v>0</v>
      </c>
      <c r="O608" s="174"/>
      <c r="P608" s="174"/>
      <c r="Q608" s="174"/>
      <c r="R608" s="174"/>
      <c r="S608" s="174"/>
      <c r="T608" s="174"/>
    </row>
    <row r="609" spans="2:20" s="333" customFormat="1" ht="15" customHeight="1" x14ac:dyDescent="0.25">
      <c r="B609" s="518" t="s">
        <v>147</v>
      </c>
      <c r="C609" s="518" t="s">
        <v>112</v>
      </c>
      <c r="E609" s="174"/>
      <c r="F609" s="174"/>
      <c r="G609" s="578">
        <v>5.6000000000000001E-2</v>
      </c>
      <c r="H609" s="174"/>
      <c r="I609" s="174"/>
      <c r="J609" s="174"/>
      <c r="K609" s="174"/>
      <c r="L609" s="174"/>
      <c r="M609" s="174"/>
      <c r="N609" s="186">
        <v>0</v>
      </c>
      <c r="O609" s="174"/>
      <c r="P609" s="174"/>
      <c r="Q609" s="174"/>
      <c r="R609" s="174"/>
      <c r="S609" s="174"/>
      <c r="T609" s="174"/>
    </row>
    <row r="610" spans="2:20" s="333" customFormat="1" ht="15" customHeight="1" x14ac:dyDescent="0.25">
      <c r="B610" s="518" t="s">
        <v>147</v>
      </c>
      <c r="C610" s="518" t="s">
        <v>115</v>
      </c>
      <c r="E610" s="174"/>
      <c r="F610" s="174"/>
      <c r="G610" s="578">
        <v>0.188</v>
      </c>
      <c r="H610" s="174"/>
      <c r="I610" s="174"/>
      <c r="J610" s="174"/>
      <c r="K610" s="174"/>
      <c r="L610" s="174"/>
      <c r="M610" s="174"/>
      <c r="N610" s="186">
        <v>0</v>
      </c>
      <c r="O610" s="174"/>
      <c r="P610" s="174"/>
      <c r="Q610" s="174"/>
      <c r="R610" s="174"/>
      <c r="S610" s="174"/>
      <c r="T610" s="174"/>
    </row>
    <row r="611" spans="2:20" s="333" customFormat="1" ht="15" customHeight="1" x14ac:dyDescent="0.25">
      <c r="B611" s="518" t="s">
        <v>147</v>
      </c>
      <c r="C611" s="518" t="s">
        <v>106</v>
      </c>
      <c r="E611" s="174"/>
      <c r="F611" s="174"/>
      <c r="G611" s="578">
        <v>-0.13600000000000001</v>
      </c>
      <c r="H611" s="174"/>
      <c r="I611" s="174"/>
      <c r="J611" s="174"/>
      <c r="K611" s="174"/>
      <c r="L611" s="174"/>
      <c r="M611" s="174"/>
      <c r="N611" s="186">
        <v>0</v>
      </c>
      <c r="O611" s="174"/>
      <c r="P611" s="174"/>
      <c r="Q611" s="174"/>
      <c r="R611" s="174"/>
      <c r="S611" s="174"/>
      <c r="T611" s="174"/>
    </row>
    <row r="612" spans="2:20" s="333" customFormat="1" ht="15" customHeight="1" x14ac:dyDescent="0.25">
      <c r="B612" s="518" t="s">
        <v>147</v>
      </c>
      <c r="C612" s="518" t="s">
        <v>109</v>
      </c>
      <c r="E612" s="174"/>
      <c r="F612" s="174"/>
      <c r="G612" s="578">
        <v>0.188</v>
      </c>
      <c r="H612" s="174"/>
      <c r="I612" s="174"/>
      <c r="J612" s="174"/>
      <c r="K612" s="174"/>
      <c r="L612" s="174"/>
      <c r="M612" s="174"/>
      <c r="N612" s="186">
        <v>0</v>
      </c>
      <c r="O612" s="174"/>
      <c r="P612" s="174"/>
      <c r="Q612" s="174"/>
      <c r="R612" s="174"/>
      <c r="S612" s="174"/>
      <c r="T612" s="174"/>
    </row>
    <row r="613" spans="2:20" s="333" customFormat="1" ht="15" customHeight="1" x14ac:dyDescent="0.25">
      <c r="B613" s="518" t="s">
        <v>147</v>
      </c>
      <c r="C613" s="518" t="s">
        <v>172</v>
      </c>
      <c r="E613" s="174"/>
      <c r="F613" s="174"/>
      <c r="G613" s="578">
        <v>0.188</v>
      </c>
      <c r="H613" s="174"/>
      <c r="I613" s="174"/>
      <c r="J613" s="174"/>
      <c r="K613" s="174"/>
      <c r="L613" s="174"/>
      <c r="M613" s="174"/>
      <c r="N613" s="186">
        <v>0</v>
      </c>
      <c r="O613" s="174"/>
      <c r="P613" s="174"/>
      <c r="Q613" s="174"/>
      <c r="R613" s="174"/>
      <c r="S613" s="174"/>
      <c r="T613" s="174"/>
    </row>
    <row r="614" spans="2:20" s="333" customFormat="1" ht="15" customHeight="1" x14ac:dyDescent="0.25">
      <c r="B614" s="518" t="s">
        <v>147</v>
      </c>
      <c r="C614" s="518" t="s">
        <v>631</v>
      </c>
      <c r="E614" s="174"/>
      <c r="F614" s="174"/>
      <c r="G614" s="578">
        <v>0.188</v>
      </c>
      <c r="H614" s="174"/>
      <c r="I614" s="174"/>
      <c r="J614" s="174"/>
      <c r="K614" s="174"/>
      <c r="L614" s="174"/>
      <c r="M614" s="174"/>
      <c r="N614" s="186">
        <v>0</v>
      </c>
      <c r="O614" s="174"/>
      <c r="P614" s="174"/>
      <c r="Q614" s="174"/>
      <c r="R614" s="174"/>
      <c r="S614" s="174"/>
      <c r="T614" s="174"/>
    </row>
    <row r="615" spans="2:20" s="333" customFormat="1" ht="15" customHeight="1" x14ac:dyDescent="0.25">
      <c r="B615" s="518" t="s">
        <v>147</v>
      </c>
      <c r="C615" s="518" t="s">
        <v>121</v>
      </c>
      <c r="E615" s="174"/>
      <c r="F615" s="174"/>
      <c r="G615" s="578">
        <v>0.35699999999999998</v>
      </c>
      <c r="H615" s="174"/>
      <c r="I615" s="174"/>
      <c r="J615" s="174"/>
      <c r="K615" s="174"/>
      <c r="L615" s="174"/>
      <c r="M615" s="174"/>
      <c r="N615" s="186">
        <v>0</v>
      </c>
      <c r="O615" s="174"/>
      <c r="P615" s="174"/>
      <c r="Q615" s="174"/>
      <c r="R615" s="174"/>
      <c r="S615" s="174"/>
      <c r="T615" s="174"/>
    </row>
    <row r="616" spans="2:20" s="333" customFormat="1" ht="15" customHeight="1" x14ac:dyDescent="0.25">
      <c r="B616" s="518" t="s">
        <v>147</v>
      </c>
      <c r="C616" s="518" t="s">
        <v>116</v>
      </c>
      <c r="E616" s="174"/>
      <c r="F616" s="174"/>
      <c r="G616" s="578">
        <v>0.35699999999999998</v>
      </c>
      <c r="H616" s="174"/>
      <c r="I616" s="174"/>
      <c r="J616" s="174"/>
      <c r="K616" s="174"/>
      <c r="L616" s="174"/>
      <c r="M616" s="174"/>
      <c r="N616" s="186">
        <v>0</v>
      </c>
      <c r="O616" s="174"/>
      <c r="P616" s="174"/>
      <c r="Q616" s="174"/>
      <c r="R616" s="174"/>
      <c r="S616" s="174"/>
      <c r="T616" s="174"/>
    </row>
    <row r="617" spans="2:20" s="333" customFormat="1" ht="15" customHeight="1" x14ac:dyDescent="0.25">
      <c r="B617" s="518" t="s">
        <v>147</v>
      </c>
      <c r="C617" s="518" t="s">
        <v>135</v>
      </c>
      <c r="E617" s="174"/>
      <c r="F617" s="174"/>
      <c r="G617" s="578">
        <v>0.188</v>
      </c>
      <c r="H617" s="174"/>
      <c r="I617" s="174"/>
      <c r="J617" s="174"/>
      <c r="K617" s="174"/>
      <c r="L617" s="174"/>
      <c r="M617" s="174"/>
      <c r="N617" s="186">
        <v>0</v>
      </c>
      <c r="O617" s="174"/>
      <c r="P617" s="174"/>
      <c r="Q617" s="174"/>
      <c r="R617" s="174"/>
      <c r="S617" s="174"/>
      <c r="T617" s="174"/>
    </row>
    <row r="618" spans="2:20" s="333" customFormat="1" ht="15" customHeight="1" x14ac:dyDescent="0.25">
      <c r="B618" s="518" t="s">
        <v>147</v>
      </c>
      <c r="C618" s="518" t="s">
        <v>167</v>
      </c>
      <c r="E618" s="174"/>
      <c r="F618" s="174"/>
      <c r="G618" s="578">
        <v>0.188</v>
      </c>
      <c r="H618" s="174"/>
      <c r="I618" s="174"/>
      <c r="J618" s="174"/>
      <c r="K618" s="174"/>
      <c r="L618" s="174"/>
      <c r="M618" s="174"/>
      <c r="N618" s="186">
        <v>0</v>
      </c>
      <c r="O618" s="174"/>
      <c r="P618" s="174"/>
      <c r="Q618" s="174"/>
      <c r="R618" s="174"/>
      <c r="S618" s="174"/>
      <c r="T618" s="174"/>
    </row>
    <row r="619" spans="2:20" s="333" customFormat="1" ht="15" customHeight="1" x14ac:dyDescent="0.25">
      <c r="B619" s="518" t="s">
        <v>147</v>
      </c>
      <c r="C619" s="518" t="s">
        <v>123</v>
      </c>
      <c r="E619" s="174"/>
      <c r="F619" s="174"/>
      <c r="G619" s="578">
        <v>0.188</v>
      </c>
      <c r="H619" s="174"/>
      <c r="I619" s="174"/>
      <c r="J619" s="174"/>
      <c r="K619" s="174"/>
      <c r="L619" s="174"/>
      <c r="M619" s="174"/>
      <c r="N619" s="186">
        <v>0</v>
      </c>
      <c r="O619" s="174"/>
      <c r="P619" s="174"/>
      <c r="Q619" s="174"/>
      <c r="R619" s="174"/>
      <c r="S619" s="174"/>
      <c r="T619" s="174"/>
    </row>
    <row r="620" spans="2:20" s="333" customFormat="1" ht="15" customHeight="1" x14ac:dyDescent="0.25">
      <c r="B620" s="518" t="s">
        <v>147</v>
      </c>
      <c r="C620" s="518" t="s">
        <v>261</v>
      </c>
      <c r="E620" s="174"/>
      <c r="F620" s="174"/>
      <c r="G620" s="578">
        <v>0.188</v>
      </c>
      <c r="H620" s="174"/>
      <c r="I620" s="174"/>
      <c r="J620" s="174"/>
      <c r="K620" s="174"/>
      <c r="L620" s="174"/>
      <c r="M620" s="174"/>
      <c r="N620" s="186">
        <v>0</v>
      </c>
      <c r="O620" s="174"/>
      <c r="P620" s="174"/>
      <c r="Q620" s="174"/>
      <c r="R620" s="174"/>
      <c r="S620" s="174"/>
      <c r="T620" s="174"/>
    </row>
    <row r="621" spans="2:20" s="333" customFormat="1" ht="15" customHeight="1" x14ac:dyDescent="0.25">
      <c r="B621" s="518" t="s">
        <v>147</v>
      </c>
      <c r="C621" s="518" t="s">
        <v>160</v>
      </c>
      <c r="E621" s="174"/>
      <c r="F621" s="174"/>
      <c r="G621" s="578">
        <v>0.188</v>
      </c>
      <c r="H621" s="174"/>
      <c r="I621" s="174"/>
      <c r="J621" s="174"/>
      <c r="K621" s="174"/>
      <c r="L621" s="174"/>
      <c r="M621" s="174"/>
      <c r="N621" s="186">
        <v>0</v>
      </c>
      <c r="O621" s="174"/>
      <c r="P621" s="174"/>
      <c r="Q621" s="174"/>
      <c r="R621" s="174"/>
      <c r="S621" s="174"/>
      <c r="T621" s="174"/>
    </row>
    <row r="622" spans="2:20" s="333" customFormat="1" ht="15" customHeight="1" x14ac:dyDescent="0.25">
      <c r="B622" s="518" t="s">
        <v>147</v>
      </c>
      <c r="C622" s="518" t="s">
        <v>149</v>
      </c>
      <c r="E622" s="174"/>
      <c r="F622" s="174"/>
      <c r="G622" s="578">
        <v>5.6000000000000001E-2</v>
      </c>
      <c r="H622" s="174"/>
      <c r="I622" s="174"/>
      <c r="J622" s="174"/>
      <c r="K622" s="174"/>
      <c r="L622" s="174"/>
      <c r="M622" s="174"/>
      <c r="N622" s="186">
        <v>0</v>
      </c>
      <c r="O622" s="174"/>
      <c r="P622" s="174"/>
      <c r="Q622" s="174"/>
      <c r="R622" s="174"/>
      <c r="S622" s="174"/>
      <c r="T622" s="174"/>
    </row>
    <row r="623" spans="2:20" s="333" customFormat="1" ht="15" customHeight="1" x14ac:dyDescent="0.25">
      <c r="B623" s="518" t="s">
        <v>147</v>
      </c>
      <c r="C623" s="518" t="s">
        <v>189</v>
      </c>
      <c r="E623" s="174"/>
      <c r="F623" s="174"/>
      <c r="G623" s="578">
        <v>0.35699999999999998</v>
      </c>
      <c r="H623" s="174"/>
      <c r="I623" s="174"/>
      <c r="J623" s="174"/>
      <c r="K623" s="174"/>
      <c r="L623" s="174"/>
      <c r="M623" s="174"/>
      <c r="N623" s="186">
        <v>0</v>
      </c>
      <c r="O623" s="174"/>
      <c r="P623" s="174"/>
      <c r="Q623" s="174"/>
      <c r="R623" s="174"/>
      <c r="S623" s="174"/>
      <c r="T623" s="174"/>
    </row>
    <row r="624" spans="2:20" s="333" customFormat="1" ht="15" customHeight="1" x14ac:dyDescent="0.25">
      <c r="B624" s="518" t="s">
        <v>147</v>
      </c>
      <c r="C624" s="518" t="s">
        <v>130</v>
      </c>
      <c r="E624" s="174"/>
      <c r="F624" s="174"/>
      <c r="G624" s="578">
        <v>5.6000000000000001E-2</v>
      </c>
      <c r="H624" s="174"/>
      <c r="I624" s="174"/>
      <c r="J624" s="174"/>
      <c r="K624" s="174"/>
      <c r="L624" s="174"/>
      <c r="M624" s="174"/>
      <c r="N624" s="186">
        <v>0</v>
      </c>
      <c r="O624" s="174"/>
      <c r="P624" s="174"/>
      <c r="Q624" s="174"/>
      <c r="R624" s="174"/>
      <c r="S624" s="174"/>
      <c r="T624" s="174"/>
    </row>
    <row r="625" spans="2:20" s="333" customFormat="1" ht="15" customHeight="1" x14ac:dyDescent="0.25">
      <c r="B625" s="518" t="s">
        <v>147</v>
      </c>
      <c r="C625" s="518" t="s">
        <v>632</v>
      </c>
      <c r="E625" s="174"/>
      <c r="F625" s="174"/>
      <c r="G625" s="578">
        <v>0.188</v>
      </c>
      <c r="H625" s="174"/>
      <c r="I625" s="174"/>
      <c r="J625" s="174"/>
      <c r="K625" s="174"/>
      <c r="L625" s="174"/>
      <c r="M625" s="174"/>
      <c r="N625" s="186">
        <v>0</v>
      </c>
      <c r="O625" s="174"/>
      <c r="P625" s="174"/>
      <c r="Q625" s="174"/>
      <c r="R625" s="174"/>
      <c r="S625" s="174"/>
      <c r="T625" s="174"/>
    </row>
    <row r="626" spans="2:20" s="333" customFormat="1" ht="15" customHeight="1" x14ac:dyDescent="0.25">
      <c r="B626" s="518" t="s">
        <v>147</v>
      </c>
      <c r="C626" s="518" t="s">
        <v>190</v>
      </c>
      <c r="E626" s="174"/>
      <c r="F626" s="174"/>
      <c r="G626" s="578">
        <v>0.35699999999999998</v>
      </c>
      <c r="H626" s="174"/>
      <c r="I626" s="174"/>
      <c r="J626" s="174"/>
      <c r="K626" s="174"/>
      <c r="L626" s="174"/>
      <c r="M626" s="174"/>
      <c r="N626" s="186">
        <v>0</v>
      </c>
      <c r="O626" s="174"/>
      <c r="P626" s="174"/>
      <c r="Q626" s="174"/>
      <c r="R626" s="174"/>
      <c r="S626" s="174"/>
      <c r="T626" s="174"/>
    </row>
    <row r="627" spans="2:20" s="333" customFormat="1" ht="15" customHeight="1" x14ac:dyDescent="0.25">
      <c r="B627" s="518" t="s">
        <v>147</v>
      </c>
      <c r="C627" s="518" t="s">
        <v>633</v>
      </c>
      <c r="E627" s="174"/>
      <c r="F627" s="174"/>
      <c r="G627" s="578">
        <v>0.35699999999999998</v>
      </c>
      <c r="H627" s="174"/>
      <c r="I627" s="174"/>
      <c r="J627" s="174"/>
      <c r="K627" s="174"/>
      <c r="L627" s="174"/>
      <c r="M627" s="174"/>
      <c r="N627" s="186">
        <v>0</v>
      </c>
      <c r="O627" s="174"/>
      <c r="P627" s="174"/>
      <c r="Q627" s="174"/>
      <c r="R627" s="174"/>
      <c r="S627" s="174"/>
      <c r="T627" s="174"/>
    </row>
    <row r="628" spans="2:20" s="333" customFormat="1" ht="15" customHeight="1" x14ac:dyDescent="0.25">
      <c r="B628" s="518" t="s">
        <v>147</v>
      </c>
      <c r="C628" s="518" t="s">
        <v>133</v>
      </c>
      <c r="E628" s="174"/>
      <c r="F628" s="174"/>
      <c r="G628" s="578">
        <v>5.6000000000000001E-2</v>
      </c>
      <c r="H628" s="174"/>
      <c r="I628" s="174"/>
      <c r="J628" s="174"/>
      <c r="K628" s="174"/>
      <c r="L628" s="174"/>
      <c r="M628" s="174"/>
      <c r="N628" s="186">
        <v>0</v>
      </c>
      <c r="O628" s="174"/>
      <c r="P628" s="174"/>
      <c r="Q628" s="174"/>
      <c r="R628" s="174"/>
      <c r="S628" s="174"/>
      <c r="T628" s="174"/>
    </row>
    <row r="629" spans="2:20" s="333" customFormat="1" ht="15" customHeight="1" x14ac:dyDescent="0.25">
      <c r="B629" s="518" t="s">
        <v>147</v>
      </c>
      <c r="C629" s="518" t="s">
        <v>128</v>
      </c>
      <c r="E629" s="174"/>
      <c r="F629" s="174"/>
      <c r="G629" s="578">
        <v>0</v>
      </c>
      <c r="H629" s="174"/>
      <c r="I629" s="174"/>
      <c r="J629" s="174"/>
      <c r="K629" s="174"/>
      <c r="L629" s="174"/>
      <c r="M629" s="174"/>
      <c r="N629" s="186">
        <v>0</v>
      </c>
      <c r="O629" s="174"/>
      <c r="P629" s="174"/>
      <c r="Q629" s="174"/>
      <c r="R629" s="174"/>
      <c r="S629" s="174"/>
      <c r="T629" s="174"/>
    </row>
    <row r="630" spans="2:20" s="333" customFormat="1" ht="15" customHeight="1" x14ac:dyDescent="0.25">
      <c r="B630" s="518" t="s">
        <v>147</v>
      </c>
      <c r="C630" s="518" t="s">
        <v>634</v>
      </c>
      <c r="E630" s="174"/>
      <c r="F630" s="174"/>
      <c r="G630" s="578">
        <v>0.188</v>
      </c>
      <c r="H630" s="174"/>
      <c r="I630" s="174"/>
      <c r="J630" s="174"/>
      <c r="K630" s="174"/>
      <c r="L630" s="174"/>
      <c r="M630" s="174"/>
      <c r="N630" s="186">
        <v>0</v>
      </c>
      <c r="O630" s="174"/>
      <c r="P630" s="174"/>
      <c r="Q630" s="174"/>
      <c r="R630" s="174"/>
      <c r="S630" s="174"/>
      <c r="T630" s="174"/>
    </row>
    <row r="631" spans="2:20" s="333" customFormat="1" ht="15" customHeight="1" x14ac:dyDescent="0.25">
      <c r="B631" s="518" t="s">
        <v>147</v>
      </c>
      <c r="C631" s="518" t="s">
        <v>635</v>
      </c>
      <c r="E631" s="174"/>
      <c r="F631" s="174"/>
      <c r="G631" s="578">
        <v>0.188</v>
      </c>
      <c r="H631" s="174"/>
      <c r="I631" s="174"/>
      <c r="J631" s="174"/>
      <c r="K631" s="174"/>
      <c r="L631" s="174"/>
      <c r="M631" s="174"/>
      <c r="N631" s="186">
        <v>0</v>
      </c>
      <c r="O631" s="174"/>
      <c r="P631" s="174"/>
      <c r="Q631" s="174"/>
      <c r="R631" s="174"/>
      <c r="S631" s="174"/>
      <c r="T631" s="174"/>
    </row>
    <row r="632" spans="2:20" s="333" customFormat="1" ht="15" customHeight="1" x14ac:dyDescent="0.25">
      <c r="B632" s="518" t="s">
        <v>147</v>
      </c>
      <c r="C632" s="518" t="s">
        <v>191</v>
      </c>
      <c r="E632" s="174"/>
      <c r="F632" s="174"/>
      <c r="G632" s="578">
        <v>0.35699999999999998</v>
      </c>
      <c r="H632" s="174"/>
      <c r="I632" s="174"/>
      <c r="J632" s="174"/>
      <c r="K632" s="174"/>
      <c r="L632" s="174"/>
      <c r="M632" s="174"/>
      <c r="N632" s="186">
        <v>0</v>
      </c>
      <c r="O632" s="174"/>
      <c r="P632" s="174"/>
      <c r="Q632" s="174"/>
      <c r="R632" s="174"/>
      <c r="S632" s="174"/>
      <c r="T632" s="174"/>
    </row>
    <row r="633" spans="2:20" s="333" customFormat="1" ht="15" customHeight="1" x14ac:dyDescent="0.25">
      <c r="B633" s="518" t="s">
        <v>147</v>
      </c>
      <c r="C633" s="518" t="s">
        <v>138</v>
      </c>
      <c r="E633" s="174"/>
      <c r="F633" s="174"/>
      <c r="G633" s="578">
        <v>-4.7E-2</v>
      </c>
      <c r="H633" s="174"/>
      <c r="I633" s="174"/>
      <c r="J633" s="174"/>
      <c r="K633" s="174"/>
      <c r="L633" s="174"/>
      <c r="M633" s="174"/>
      <c r="N633" s="186">
        <v>0</v>
      </c>
      <c r="O633" s="174"/>
      <c r="P633" s="174"/>
      <c r="Q633" s="174"/>
      <c r="R633" s="174"/>
      <c r="S633" s="174"/>
      <c r="T633" s="174"/>
    </row>
    <row r="634" spans="2:20" s="333" customFormat="1" ht="15" customHeight="1" x14ac:dyDescent="0.25">
      <c r="B634" s="518" t="s">
        <v>147</v>
      </c>
      <c r="C634" s="518" t="s">
        <v>636</v>
      </c>
      <c r="E634" s="174"/>
      <c r="F634" s="174"/>
      <c r="G634" s="578">
        <v>0.35699999999999998</v>
      </c>
      <c r="H634" s="174"/>
      <c r="I634" s="174"/>
      <c r="J634" s="174"/>
      <c r="K634" s="174"/>
      <c r="L634" s="174"/>
      <c r="M634" s="174"/>
      <c r="N634" s="186">
        <v>0</v>
      </c>
      <c r="O634" s="174"/>
      <c r="P634" s="174"/>
      <c r="Q634" s="174"/>
      <c r="R634" s="174"/>
      <c r="S634" s="174"/>
      <c r="T634" s="174"/>
    </row>
    <row r="635" spans="2:20" s="333" customFormat="1" ht="15" customHeight="1" x14ac:dyDescent="0.25">
      <c r="B635" s="518" t="s">
        <v>147</v>
      </c>
      <c r="C635" s="518" t="s">
        <v>638</v>
      </c>
      <c r="E635" s="174"/>
      <c r="F635" s="174"/>
      <c r="G635" s="578">
        <v>0.188</v>
      </c>
      <c r="H635" s="174"/>
      <c r="I635" s="174"/>
      <c r="J635" s="174"/>
      <c r="K635" s="174"/>
      <c r="L635" s="174"/>
      <c r="M635" s="174"/>
      <c r="N635" s="186">
        <v>0</v>
      </c>
      <c r="O635" s="174"/>
      <c r="P635" s="174"/>
      <c r="Q635" s="174"/>
      <c r="R635" s="174"/>
      <c r="S635" s="174"/>
      <c r="T635" s="174"/>
    </row>
    <row r="636" spans="2:20" s="333" customFormat="1" ht="15" customHeight="1" x14ac:dyDescent="0.25">
      <c r="B636" s="518" t="s">
        <v>147</v>
      </c>
      <c r="C636" s="518" t="s">
        <v>145</v>
      </c>
      <c r="E636" s="174"/>
      <c r="F636" s="174"/>
      <c r="G636" s="578">
        <v>0.35699999999999998</v>
      </c>
      <c r="H636" s="174"/>
      <c r="I636" s="174"/>
      <c r="J636" s="174"/>
      <c r="K636" s="174"/>
      <c r="L636" s="174"/>
      <c r="M636" s="174"/>
      <c r="N636" s="186">
        <v>0</v>
      </c>
      <c r="O636" s="174"/>
      <c r="P636" s="174"/>
      <c r="Q636" s="174"/>
      <c r="R636" s="174"/>
      <c r="S636" s="174"/>
      <c r="T636" s="174"/>
    </row>
    <row r="637" spans="2:20" s="333" customFormat="1" ht="15" customHeight="1" x14ac:dyDescent="0.25">
      <c r="B637" s="518" t="s">
        <v>147</v>
      </c>
      <c r="C637" s="518" t="s">
        <v>156</v>
      </c>
      <c r="E637" s="174"/>
      <c r="F637" s="174"/>
      <c r="G637" s="578">
        <v>0.188</v>
      </c>
      <c r="H637" s="174"/>
      <c r="I637" s="174"/>
      <c r="J637" s="174"/>
      <c r="K637" s="174"/>
      <c r="L637" s="174"/>
      <c r="M637" s="174"/>
      <c r="N637" s="186">
        <v>0</v>
      </c>
      <c r="O637" s="174"/>
      <c r="P637" s="174"/>
      <c r="Q637" s="174"/>
      <c r="R637" s="174"/>
      <c r="S637" s="174"/>
      <c r="T637" s="174"/>
    </row>
    <row r="638" spans="2:20" s="333" customFormat="1" ht="15" customHeight="1" x14ac:dyDescent="0.25">
      <c r="B638" s="518" t="s">
        <v>147</v>
      </c>
      <c r="C638" s="518" t="s">
        <v>639</v>
      </c>
      <c r="E638" s="174"/>
      <c r="F638" s="174"/>
      <c r="G638" s="578">
        <v>0.35699999999999998</v>
      </c>
      <c r="H638" s="174"/>
      <c r="I638" s="174"/>
      <c r="J638" s="174"/>
      <c r="K638" s="174"/>
      <c r="L638" s="174"/>
      <c r="M638" s="174"/>
      <c r="N638" s="186">
        <v>0</v>
      </c>
      <c r="O638" s="174"/>
      <c r="P638" s="174"/>
      <c r="Q638" s="174"/>
      <c r="R638" s="174"/>
      <c r="S638" s="174"/>
      <c r="T638" s="174"/>
    </row>
    <row r="639" spans="2:20" s="333" customFormat="1" ht="15" customHeight="1" x14ac:dyDescent="0.25">
      <c r="B639" s="518" t="s">
        <v>147</v>
      </c>
      <c r="C639" s="518" t="s">
        <v>152</v>
      </c>
      <c r="E639" s="174"/>
      <c r="F639" s="174"/>
      <c r="G639" s="578">
        <v>0.35699999999999998</v>
      </c>
      <c r="H639" s="174"/>
      <c r="I639" s="174"/>
      <c r="J639" s="174"/>
      <c r="K639" s="174"/>
      <c r="L639" s="174"/>
      <c r="M639" s="174"/>
      <c r="N639" s="186">
        <v>0</v>
      </c>
      <c r="O639" s="174"/>
      <c r="P639" s="174"/>
      <c r="Q639" s="174"/>
      <c r="R639" s="174"/>
      <c r="S639" s="174"/>
      <c r="T639" s="174"/>
    </row>
    <row r="640" spans="2:20" s="333" customFormat="1" ht="15" customHeight="1" x14ac:dyDescent="0.25">
      <c r="B640" s="518" t="s">
        <v>147</v>
      </c>
      <c r="C640" s="518" t="s">
        <v>640</v>
      </c>
      <c r="E640" s="174"/>
      <c r="F640" s="174"/>
      <c r="G640" s="578">
        <v>0.35699999999999998</v>
      </c>
      <c r="H640" s="174"/>
      <c r="I640" s="174"/>
      <c r="J640" s="174"/>
      <c r="K640" s="174"/>
      <c r="L640" s="174"/>
      <c r="M640" s="174"/>
      <c r="N640" s="186">
        <v>0</v>
      </c>
      <c r="O640" s="174"/>
      <c r="P640" s="174"/>
      <c r="Q640" s="174"/>
      <c r="R640" s="174"/>
      <c r="S640" s="174"/>
      <c r="T640" s="174"/>
    </row>
    <row r="641" spans="2:20" s="333" customFormat="1" ht="15" customHeight="1" x14ac:dyDescent="0.25">
      <c r="B641" s="518" t="s">
        <v>147</v>
      </c>
      <c r="C641" s="518" t="s">
        <v>158</v>
      </c>
      <c r="E641" s="174"/>
      <c r="F641" s="174"/>
      <c r="G641" s="578">
        <v>0.188</v>
      </c>
      <c r="H641" s="174"/>
      <c r="I641" s="174"/>
      <c r="J641" s="174"/>
      <c r="K641" s="174"/>
      <c r="L641" s="174"/>
      <c r="M641" s="174"/>
      <c r="N641" s="186">
        <v>0</v>
      </c>
      <c r="O641" s="174"/>
      <c r="P641" s="174"/>
      <c r="Q641" s="174"/>
      <c r="R641" s="174"/>
      <c r="S641" s="174"/>
      <c r="T641" s="174"/>
    </row>
    <row r="642" spans="2:20" s="333" customFormat="1" ht="15" customHeight="1" x14ac:dyDescent="0.25">
      <c r="B642" s="518" t="s">
        <v>147</v>
      </c>
      <c r="C642" s="518" t="s">
        <v>181</v>
      </c>
      <c r="E642" s="174"/>
      <c r="F642" s="174"/>
      <c r="G642" s="578">
        <v>-3.1E-2</v>
      </c>
      <c r="H642" s="174"/>
      <c r="I642" s="174"/>
      <c r="J642" s="174"/>
      <c r="K642" s="174"/>
      <c r="L642" s="174"/>
      <c r="M642" s="174"/>
      <c r="N642" s="186">
        <v>0</v>
      </c>
      <c r="O642" s="174"/>
      <c r="P642" s="174"/>
      <c r="Q642" s="174"/>
      <c r="R642" s="174"/>
      <c r="S642" s="174"/>
      <c r="T642" s="174"/>
    </row>
    <row r="643" spans="2:20" s="333" customFormat="1" ht="15" customHeight="1" x14ac:dyDescent="0.25">
      <c r="B643" s="518" t="s">
        <v>147</v>
      </c>
      <c r="C643" s="518" t="s">
        <v>144</v>
      </c>
      <c r="E643" s="174"/>
      <c r="F643" s="174"/>
      <c r="G643" s="578">
        <v>0</v>
      </c>
      <c r="H643" s="174"/>
      <c r="I643" s="174"/>
      <c r="J643" s="174"/>
      <c r="K643" s="174"/>
      <c r="L643" s="174"/>
      <c r="M643" s="174"/>
      <c r="N643" s="186">
        <v>0</v>
      </c>
      <c r="O643" s="174"/>
      <c r="P643" s="174"/>
      <c r="Q643" s="174"/>
      <c r="R643" s="174"/>
      <c r="S643" s="174"/>
      <c r="T643" s="174"/>
    </row>
    <row r="644" spans="2:20" s="333" customFormat="1" ht="15" customHeight="1" x14ac:dyDescent="0.25">
      <c r="B644" s="518" t="s">
        <v>147</v>
      </c>
      <c r="C644" s="518" t="s">
        <v>177</v>
      </c>
      <c r="E644" s="174"/>
      <c r="F644" s="174"/>
      <c r="G644" s="578">
        <v>0.188</v>
      </c>
      <c r="H644" s="174"/>
      <c r="I644" s="174"/>
      <c r="J644" s="174"/>
      <c r="K644" s="174"/>
      <c r="L644" s="174"/>
      <c r="M644" s="174"/>
      <c r="N644" s="186">
        <v>0</v>
      </c>
      <c r="O644" s="174"/>
      <c r="P644" s="174"/>
      <c r="Q644" s="174"/>
      <c r="R644" s="174"/>
      <c r="S644" s="174"/>
      <c r="T644" s="174"/>
    </row>
    <row r="645" spans="2:20" s="333" customFormat="1" ht="15" customHeight="1" x14ac:dyDescent="0.25">
      <c r="B645" s="518" t="s">
        <v>147</v>
      </c>
      <c r="C645" s="518" t="s">
        <v>479</v>
      </c>
      <c r="E645" s="174"/>
      <c r="F645" s="174"/>
      <c r="G645" s="578">
        <v>0.35699999999999998</v>
      </c>
      <c r="H645" s="174"/>
      <c r="I645" s="174"/>
      <c r="J645" s="174"/>
      <c r="K645" s="174"/>
      <c r="L645" s="174"/>
      <c r="M645" s="174"/>
      <c r="N645" s="186">
        <v>0</v>
      </c>
      <c r="O645" s="174"/>
      <c r="P645" s="174"/>
      <c r="Q645" s="174"/>
      <c r="R645" s="174"/>
      <c r="S645" s="174"/>
      <c r="T645" s="174"/>
    </row>
    <row r="646" spans="2:20" s="333" customFormat="1" ht="15" customHeight="1" x14ac:dyDescent="0.25">
      <c r="B646" s="518" t="s">
        <v>147</v>
      </c>
      <c r="C646" s="518" t="s">
        <v>101</v>
      </c>
      <c r="E646" s="174"/>
      <c r="F646" s="174"/>
      <c r="G646" s="578">
        <v>-0.05</v>
      </c>
      <c r="H646" s="174"/>
      <c r="I646" s="174"/>
      <c r="J646" s="174"/>
      <c r="K646" s="174"/>
      <c r="L646" s="174"/>
      <c r="M646" s="174"/>
      <c r="N646" s="186">
        <v>0</v>
      </c>
      <c r="O646" s="174"/>
      <c r="P646" s="174"/>
      <c r="Q646" s="174"/>
      <c r="R646" s="174"/>
      <c r="S646" s="174"/>
      <c r="T646" s="174"/>
    </row>
    <row r="647" spans="2:20" s="333" customFormat="1" ht="15" customHeight="1" x14ac:dyDescent="0.25">
      <c r="B647" s="518" t="s">
        <v>147</v>
      </c>
      <c r="C647" s="518" t="s">
        <v>168</v>
      </c>
      <c r="E647" s="174"/>
      <c r="F647" s="174"/>
      <c r="G647" s="578">
        <v>0.14000000000000001</v>
      </c>
      <c r="H647" s="174"/>
      <c r="I647" s="174"/>
      <c r="J647" s="174"/>
      <c r="K647" s="174"/>
      <c r="L647" s="174"/>
      <c r="M647" s="174"/>
      <c r="N647" s="186">
        <v>0</v>
      </c>
      <c r="O647" s="174"/>
      <c r="P647" s="174"/>
      <c r="Q647" s="174"/>
      <c r="R647" s="174"/>
      <c r="S647" s="174"/>
      <c r="T647" s="174"/>
    </row>
    <row r="648" spans="2:20" s="333" customFormat="1" ht="15" customHeight="1" x14ac:dyDescent="0.25">
      <c r="B648" s="518" t="s">
        <v>147</v>
      </c>
      <c r="C648" s="518" t="s">
        <v>186</v>
      </c>
      <c r="E648" s="174"/>
      <c r="F648" s="174"/>
      <c r="G648" s="578">
        <v>0.14000000000000001</v>
      </c>
      <c r="H648" s="174"/>
      <c r="I648" s="174"/>
      <c r="J648" s="174"/>
      <c r="K648" s="174"/>
      <c r="L648" s="174"/>
      <c r="M648" s="174"/>
      <c r="N648" s="186">
        <v>0</v>
      </c>
      <c r="O648" s="174"/>
      <c r="P648" s="174"/>
      <c r="Q648" s="174"/>
      <c r="R648" s="174"/>
      <c r="S648" s="174"/>
      <c r="T648" s="174"/>
    </row>
    <row r="649" spans="2:20" s="333" customFormat="1" ht="15" customHeight="1" x14ac:dyDescent="0.25">
      <c r="B649" s="518" t="s">
        <v>147</v>
      </c>
      <c r="C649" s="518" t="s">
        <v>174</v>
      </c>
      <c r="E649" s="174"/>
      <c r="F649" s="174"/>
      <c r="G649" s="578">
        <v>0.14000000000000001</v>
      </c>
      <c r="H649" s="174"/>
      <c r="I649" s="174"/>
      <c r="J649" s="174"/>
      <c r="K649" s="174"/>
      <c r="L649" s="174"/>
      <c r="M649" s="174"/>
      <c r="N649" s="186">
        <v>0</v>
      </c>
      <c r="O649" s="174"/>
      <c r="P649" s="174"/>
      <c r="Q649" s="174"/>
      <c r="R649" s="174"/>
      <c r="S649" s="174"/>
      <c r="T649" s="174"/>
    </row>
    <row r="650" spans="2:20" s="333" customFormat="1" ht="15" customHeight="1" x14ac:dyDescent="0.25">
      <c r="B650" s="518" t="s">
        <v>147</v>
      </c>
      <c r="C650" s="518" t="s">
        <v>644</v>
      </c>
      <c r="E650" s="174"/>
      <c r="F650" s="174"/>
      <c r="G650" s="578">
        <v>0.14000000000000001</v>
      </c>
      <c r="H650" s="174"/>
      <c r="I650" s="174"/>
      <c r="J650" s="174"/>
      <c r="K650" s="174"/>
      <c r="L650" s="174"/>
      <c r="M650" s="174"/>
      <c r="N650" s="186">
        <v>0</v>
      </c>
      <c r="O650" s="174"/>
      <c r="P650" s="174"/>
      <c r="Q650" s="174"/>
      <c r="R650" s="174"/>
      <c r="S650" s="174"/>
      <c r="T650" s="174"/>
    </row>
    <row r="651" spans="2:20" s="333" customFormat="1" ht="15" customHeight="1" x14ac:dyDescent="0.25">
      <c r="B651" s="518" t="s">
        <v>147</v>
      </c>
      <c r="C651" s="518" t="s">
        <v>645</v>
      </c>
      <c r="E651" s="174"/>
      <c r="F651" s="174"/>
      <c r="G651" s="578">
        <v>0.14000000000000001</v>
      </c>
      <c r="H651" s="174"/>
      <c r="I651" s="174"/>
      <c r="J651" s="174"/>
      <c r="K651" s="174"/>
      <c r="L651" s="174"/>
      <c r="M651" s="174"/>
      <c r="N651" s="186">
        <v>0</v>
      </c>
      <c r="O651" s="174"/>
      <c r="P651" s="174"/>
      <c r="Q651" s="174"/>
      <c r="R651" s="174"/>
      <c r="S651" s="174"/>
      <c r="T651" s="174"/>
    </row>
    <row r="652" spans="2:20" s="333" customFormat="1" ht="15" customHeight="1" x14ac:dyDescent="0.25">
      <c r="B652" s="518" t="s">
        <v>147</v>
      </c>
      <c r="C652" s="518" t="s">
        <v>15</v>
      </c>
      <c r="E652" s="174"/>
      <c r="F652" s="174"/>
      <c r="G652" s="578">
        <v>0.23499999999999999</v>
      </c>
      <c r="H652" s="174"/>
      <c r="I652" s="174"/>
      <c r="J652" s="174"/>
      <c r="K652" s="174"/>
      <c r="L652" s="174"/>
      <c r="M652" s="174"/>
      <c r="N652" s="186">
        <v>0</v>
      </c>
      <c r="O652" s="174"/>
      <c r="P652" s="174"/>
      <c r="Q652" s="174"/>
      <c r="R652" s="174"/>
      <c r="S652" s="174"/>
      <c r="T652" s="174"/>
    </row>
    <row r="653" spans="2:20" s="333" customFormat="1" ht="15" customHeight="1" x14ac:dyDescent="0.25">
      <c r="B653" s="518" t="s">
        <v>147</v>
      </c>
      <c r="C653" s="518" t="s">
        <v>8</v>
      </c>
      <c r="E653" s="174"/>
      <c r="F653" s="174"/>
      <c r="G653" s="578">
        <v>-3.1E-2</v>
      </c>
      <c r="H653" s="174"/>
      <c r="I653" s="174"/>
      <c r="J653" s="174"/>
      <c r="K653" s="174"/>
      <c r="L653" s="174"/>
      <c r="M653" s="174"/>
      <c r="N653" s="186">
        <v>0</v>
      </c>
      <c r="O653" s="174"/>
      <c r="P653" s="174"/>
      <c r="Q653" s="174"/>
      <c r="R653" s="174"/>
      <c r="S653" s="174"/>
      <c r="T653" s="174"/>
    </row>
    <row r="654" spans="2:20" s="333" customFormat="1" ht="15" customHeight="1" x14ac:dyDescent="0.25">
      <c r="B654" s="518" t="s">
        <v>147</v>
      </c>
      <c r="C654" s="518" t="s">
        <v>184</v>
      </c>
      <c r="E654" s="174"/>
      <c r="F654" s="174"/>
      <c r="G654" s="578">
        <v>0.14000000000000001</v>
      </c>
      <c r="H654" s="174"/>
      <c r="I654" s="174"/>
      <c r="J654" s="174"/>
      <c r="K654" s="174"/>
      <c r="L654" s="174"/>
      <c r="M654" s="174"/>
      <c r="N654" s="186">
        <v>0</v>
      </c>
      <c r="O654" s="174"/>
      <c r="P654" s="174"/>
      <c r="Q654" s="174"/>
      <c r="R654" s="174"/>
      <c r="S654" s="174"/>
      <c r="T654" s="174"/>
    </row>
    <row r="655" spans="2:20" s="333" customFormat="1" ht="15" customHeight="1" x14ac:dyDescent="0.25">
      <c r="B655" s="518" t="s">
        <v>147</v>
      </c>
      <c r="C655" s="518" t="s">
        <v>648</v>
      </c>
      <c r="E655" s="174"/>
      <c r="F655" s="174"/>
      <c r="G655" s="578">
        <v>0.14000000000000001</v>
      </c>
      <c r="H655" s="174"/>
      <c r="I655" s="174"/>
      <c r="J655" s="174"/>
      <c r="K655" s="174"/>
      <c r="L655" s="174"/>
      <c r="M655" s="174"/>
      <c r="N655" s="186">
        <v>0</v>
      </c>
      <c r="O655" s="174"/>
      <c r="P655" s="174"/>
      <c r="Q655" s="174"/>
      <c r="R655" s="174"/>
      <c r="S655" s="174"/>
      <c r="T655" s="174"/>
    </row>
    <row r="656" spans="2:20" s="333" customFormat="1" ht="15" customHeight="1" x14ac:dyDescent="0.25">
      <c r="B656" s="518" t="s">
        <v>147</v>
      </c>
      <c r="C656" s="518" t="s">
        <v>169</v>
      </c>
      <c r="E656" s="174"/>
      <c r="F656" s="174"/>
      <c r="G656" s="578">
        <v>0.14000000000000001</v>
      </c>
      <c r="H656" s="174"/>
      <c r="I656" s="174"/>
      <c r="J656" s="174"/>
      <c r="K656" s="174"/>
      <c r="L656" s="174"/>
      <c r="M656" s="174"/>
      <c r="N656" s="186">
        <v>0</v>
      </c>
      <c r="O656" s="174"/>
      <c r="P656" s="174"/>
      <c r="Q656" s="174"/>
      <c r="R656" s="174"/>
      <c r="S656" s="174"/>
      <c r="T656" s="174"/>
    </row>
    <row r="657" spans="2:20" s="333" customFormat="1" ht="15" customHeight="1" x14ac:dyDescent="0.25">
      <c r="B657" s="518" t="s">
        <v>147</v>
      </c>
      <c r="C657" s="518" t="s">
        <v>193</v>
      </c>
      <c r="E657" s="174"/>
      <c r="F657" s="174"/>
      <c r="G657" s="578">
        <v>4.4999999999999998E-2</v>
      </c>
      <c r="H657" s="174"/>
      <c r="I657" s="174"/>
      <c r="J657" s="174"/>
      <c r="K657" s="174"/>
      <c r="L657" s="174"/>
      <c r="M657" s="174"/>
      <c r="N657" s="186">
        <v>0</v>
      </c>
      <c r="O657" s="174"/>
      <c r="P657" s="174"/>
      <c r="Q657" s="174"/>
      <c r="R657" s="174"/>
      <c r="S657" s="174"/>
      <c r="T657" s="174"/>
    </row>
    <row r="658" spans="2:20" s="333" customFormat="1" ht="15" customHeight="1" x14ac:dyDescent="0.25">
      <c r="B658" s="518" t="s">
        <v>147</v>
      </c>
      <c r="C658" s="518" t="s">
        <v>196</v>
      </c>
      <c r="E658" s="174"/>
      <c r="F658" s="174"/>
      <c r="G658" s="578">
        <v>0.23499999999999999</v>
      </c>
      <c r="H658" s="174"/>
      <c r="I658" s="174"/>
      <c r="J658" s="174"/>
      <c r="K658" s="174"/>
      <c r="L658" s="174"/>
      <c r="M658" s="174"/>
      <c r="N658" s="186">
        <v>0</v>
      </c>
      <c r="O658" s="174"/>
      <c r="P658" s="174"/>
      <c r="Q658" s="174"/>
      <c r="R658" s="174"/>
      <c r="S658" s="174"/>
      <c r="T658" s="174"/>
    </row>
    <row r="659" spans="2:20" s="333" customFormat="1" ht="15" customHeight="1" x14ac:dyDescent="0.25">
      <c r="B659" s="518" t="s">
        <v>49</v>
      </c>
      <c r="C659" s="518" t="s">
        <v>82</v>
      </c>
      <c r="E659" s="174"/>
      <c r="F659" s="174"/>
      <c r="G659" s="578">
        <v>-0.33300000000000002</v>
      </c>
      <c r="H659" s="174"/>
      <c r="I659" s="174"/>
      <c r="J659" s="174"/>
      <c r="K659" s="174"/>
      <c r="L659" s="174"/>
      <c r="M659" s="174"/>
      <c r="N659" s="186">
        <v>0</v>
      </c>
      <c r="O659" s="174"/>
      <c r="P659" s="174"/>
      <c r="Q659" s="174"/>
      <c r="R659" s="174"/>
      <c r="S659" s="174"/>
      <c r="T659" s="174"/>
    </row>
    <row r="660" spans="2:20" s="333" customFormat="1" ht="15" customHeight="1" x14ac:dyDescent="0.25">
      <c r="B660" s="518" t="s">
        <v>49</v>
      </c>
      <c r="C660" s="518" t="s">
        <v>112</v>
      </c>
      <c r="E660" s="174"/>
      <c r="F660" s="174"/>
      <c r="G660" s="578">
        <v>-0.111</v>
      </c>
      <c r="H660" s="174"/>
      <c r="I660" s="174"/>
      <c r="J660" s="174"/>
      <c r="K660" s="174"/>
      <c r="L660" s="174"/>
      <c r="M660" s="174"/>
      <c r="N660" s="186">
        <v>0</v>
      </c>
      <c r="O660" s="174"/>
      <c r="P660" s="174"/>
      <c r="Q660" s="174"/>
      <c r="R660" s="174"/>
      <c r="S660" s="174"/>
      <c r="T660" s="174"/>
    </row>
    <row r="661" spans="2:20" s="333" customFormat="1" ht="15" customHeight="1" x14ac:dyDescent="0.25">
      <c r="B661" s="518" t="s">
        <v>49</v>
      </c>
      <c r="C661" s="518" t="s">
        <v>133</v>
      </c>
      <c r="E661" s="174"/>
      <c r="F661" s="174"/>
      <c r="G661" s="578">
        <v>-0.111</v>
      </c>
      <c r="H661" s="174"/>
      <c r="I661" s="174"/>
      <c r="J661" s="174"/>
      <c r="K661" s="174"/>
      <c r="L661" s="174"/>
      <c r="M661" s="174"/>
      <c r="N661" s="186">
        <v>0</v>
      </c>
      <c r="O661" s="174"/>
      <c r="P661" s="174"/>
      <c r="Q661" s="174"/>
      <c r="R661" s="174"/>
      <c r="S661" s="174"/>
      <c r="T661" s="174"/>
    </row>
    <row r="662" spans="2:20" s="333" customFormat="1" ht="15" customHeight="1" x14ac:dyDescent="0.25">
      <c r="B662" s="518" t="s">
        <v>49</v>
      </c>
      <c r="C662" s="518" t="s">
        <v>101</v>
      </c>
      <c r="E662" s="174"/>
      <c r="F662" s="174"/>
      <c r="G662" s="578">
        <v>-0.2</v>
      </c>
      <c r="H662" s="174"/>
      <c r="I662" s="174"/>
      <c r="J662" s="174"/>
      <c r="K662" s="174"/>
      <c r="L662" s="174"/>
      <c r="M662" s="174"/>
      <c r="N662" s="186">
        <v>0</v>
      </c>
      <c r="O662" s="174"/>
      <c r="P662" s="174"/>
      <c r="Q662" s="174"/>
      <c r="R662" s="174"/>
      <c r="S662" s="174"/>
      <c r="T662" s="174"/>
    </row>
    <row r="663" spans="2:20" s="333" customFormat="1" ht="15" customHeight="1" x14ac:dyDescent="0.25">
      <c r="B663" s="518" t="s">
        <v>131</v>
      </c>
      <c r="C663" s="518" t="s">
        <v>101</v>
      </c>
      <c r="E663" s="174"/>
      <c r="F663" s="174"/>
      <c r="G663" s="578">
        <v>-0.3</v>
      </c>
      <c r="H663" s="174"/>
      <c r="I663" s="174"/>
      <c r="J663" s="174"/>
      <c r="K663" s="174"/>
      <c r="L663" s="174"/>
      <c r="M663" s="174"/>
      <c r="N663" s="186">
        <v>0</v>
      </c>
      <c r="O663" s="174"/>
      <c r="P663" s="174"/>
      <c r="Q663" s="174"/>
      <c r="R663" s="174"/>
      <c r="S663" s="174"/>
      <c r="T663" s="174"/>
    </row>
    <row r="664" spans="2:20" s="333" customFormat="1" ht="15" customHeight="1" x14ac:dyDescent="0.25">
      <c r="B664" s="518" t="s">
        <v>623</v>
      </c>
      <c r="C664" s="518" t="s">
        <v>101</v>
      </c>
      <c r="E664" s="174"/>
      <c r="F664" s="174"/>
      <c r="G664" s="578">
        <v>-0.3</v>
      </c>
      <c r="H664" s="174"/>
      <c r="I664" s="174"/>
      <c r="J664" s="174"/>
      <c r="K664" s="174"/>
      <c r="L664" s="174"/>
      <c r="M664" s="174"/>
      <c r="N664" s="186">
        <v>0</v>
      </c>
      <c r="O664" s="174"/>
      <c r="P664" s="174"/>
      <c r="Q664" s="174"/>
      <c r="R664" s="174"/>
      <c r="S664" s="174"/>
      <c r="T664" s="174"/>
    </row>
    <row r="665" spans="2:20" s="333" customFormat="1" ht="15" customHeight="1" x14ac:dyDescent="0.25">
      <c r="B665" s="518" t="s">
        <v>124</v>
      </c>
      <c r="C665" s="518" t="s">
        <v>82</v>
      </c>
      <c r="E665" s="174"/>
      <c r="F665" s="174"/>
      <c r="G665" s="578">
        <v>-0.41699999999999998</v>
      </c>
      <c r="H665" s="174"/>
      <c r="I665" s="174"/>
      <c r="J665" s="174"/>
      <c r="K665" s="174"/>
      <c r="L665" s="174"/>
      <c r="M665" s="174"/>
      <c r="N665" s="186">
        <v>0</v>
      </c>
      <c r="O665" s="174"/>
      <c r="P665" s="174"/>
      <c r="Q665" s="174"/>
      <c r="R665" s="174"/>
      <c r="S665" s="174"/>
      <c r="T665" s="174"/>
    </row>
    <row r="666" spans="2:20" s="333" customFormat="1" ht="15" customHeight="1" x14ac:dyDescent="0.25">
      <c r="B666" s="518" t="s">
        <v>124</v>
      </c>
      <c r="C666" s="518" t="s">
        <v>101</v>
      </c>
      <c r="E666" s="174"/>
      <c r="F666" s="174"/>
      <c r="G666" s="578">
        <v>-0.3</v>
      </c>
      <c r="H666" s="174"/>
      <c r="I666" s="174"/>
      <c r="J666" s="174"/>
      <c r="K666" s="174"/>
      <c r="L666" s="174"/>
      <c r="M666" s="174"/>
      <c r="N666" s="186">
        <v>0</v>
      </c>
      <c r="O666" s="174"/>
      <c r="P666" s="174"/>
      <c r="Q666" s="174"/>
      <c r="R666" s="174"/>
      <c r="S666" s="174"/>
      <c r="T666" s="174"/>
    </row>
    <row r="667" spans="2:20" s="333" customFormat="1" ht="15" customHeight="1" x14ac:dyDescent="0.25">
      <c r="B667" s="518" t="s">
        <v>481</v>
      </c>
      <c r="C667" s="518" t="s">
        <v>101</v>
      </c>
      <c r="E667" s="174"/>
      <c r="F667" s="174"/>
      <c r="G667" s="578">
        <v>-0.3</v>
      </c>
      <c r="H667" s="174"/>
      <c r="I667" s="174"/>
      <c r="J667" s="174"/>
      <c r="K667" s="174"/>
      <c r="L667" s="174"/>
      <c r="M667" s="174"/>
      <c r="N667" s="186">
        <v>0</v>
      </c>
      <c r="O667" s="174"/>
      <c r="P667" s="174"/>
      <c r="Q667" s="174"/>
      <c r="R667" s="174"/>
      <c r="S667" s="174"/>
      <c r="T667" s="174"/>
    </row>
    <row r="668" spans="2:20" s="333" customFormat="1" ht="15" customHeight="1" x14ac:dyDescent="0.25">
      <c r="B668" s="518" t="s">
        <v>114</v>
      </c>
      <c r="C668" s="518" t="s">
        <v>101</v>
      </c>
      <c r="E668" s="174"/>
      <c r="F668" s="174"/>
      <c r="G668" s="578">
        <v>-0.3</v>
      </c>
      <c r="H668" s="174"/>
      <c r="I668" s="174"/>
      <c r="J668" s="174"/>
      <c r="K668" s="174"/>
      <c r="L668" s="174"/>
      <c r="M668" s="174"/>
      <c r="N668" s="186">
        <v>0</v>
      </c>
      <c r="O668" s="174"/>
      <c r="P668" s="174"/>
      <c r="Q668" s="174"/>
      <c r="R668" s="174"/>
      <c r="S668" s="174"/>
      <c r="T668" s="174"/>
    </row>
    <row r="669" spans="2:20" s="333" customFormat="1" ht="15" customHeight="1" x14ac:dyDescent="0.25">
      <c r="B669" s="518" t="s">
        <v>624</v>
      </c>
      <c r="C669" s="518" t="s">
        <v>101</v>
      </c>
      <c r="E669" s="174"/>
      <c r="F669" s="174"/>
      <c r="G669" s="578">
        <v>-0.3</v>
      </c>
      <c r="H669" s="174"/>
      <c r="I669" s="174"/>
      <c r="J669" s="174"/>
      <c r="K669" s="174"/>
      <c r="L669" s="174"/>
      <c r="M669" s="174"/>
      <c r="N669" s="186">
        <v>0</v>
      </c>
      <c r="O669" s="174"/>
      <c r="P669" s="174"/>
      <c r="Q669" s="174"/>
      <c r="R669" s="174"/>
      <c r="S669" s="174"/>
      <c r="T669" s="174"/>
    </row>
    <row r="670" spans="2:20" s="333" customFormat="1" ht="15" customHeight="1" x14ac:dyDescent="0.25">
      <c r="B670" s="518" t="s">
        <v>119</v>
      </c>
      <c r="C670" s="518" t="s">
        <v>101</v>
      </c>
      <c r="E670" s="174"/>
      <c r="F670" s="174"/>
      <c r="G670" s="578">
        <v>-0.3</v>
      </c>
      <c r="H670" s="174"/>
      <c r="I670" s="174"/>
      <c r="J670" s="174"/>
      <c r="K670" s="174"/>
      <c r="L670" s="174"/>
      <c r="M670" s="174"/>
      <c r="N670" s="186">
        <v>0</v>
      </c>
      <c r="O670" s="174"/>
      <c r="P670" s="174"/>
      <c r="Q670" s="174"/>
      <c r="R670" s="174"/>
      <c r="S670" s="174"/>
      <c r="T670" s="174"/>
    </row>
    <row r="671" spans="2:20" s="333" customFormat="1" ht="15" customHeight="1" x14ac:dyDescent="0.25">
      <c r="B671" s="518" t="s">
        <v>260</v>
      </c>
      <c r="C671" s="518" t="s">
        <v>48</v>
      </c>
      <c r="E671" s="174"/>
      <c r="F671" s="174"/>
      <c r="G671" s="578">
        <v>0.35699999999999998</v>
      </c>
      <c r="H671" s="174"/>
      <c r="I671" s="174"/>
      <c r="J671" s="174"/>
      <c r="K671" s="174"/>
      <c r="L671" s="174"/>
      <c r="M671" s="174"/>
      <c r="N671" s="186">
        <v>0</v>
      </c>
      <c r="O671" s="174"/>
      <c r="P671" s="174"/>
      <c r="Q671" s="174"/>
      <c r="R671" s="174"/>
      <c r="S671" s="174"/>
      <c r="T671" s="174"/>
    </row>
    <row r="672" spans="2:20" s="333" customFormat="1" ht="15" customHeight="1" x14ac:dyDescent="0.25">
      <c r="B672" s="518" t="s">
        <v>260</v>
      </c>
      <c r="C672" s="518" t="s">
        <v>82</v>
      </c>
      <c r="E672" s="174"/>
      <c r="F672" s="174"/>
      <c r="G672" s="578">
        <v>-0.20799999999999999</v>
      </c>
      <c r="H672" s="174"/>
      <c r="I672" s="174"/>
      <c r="J672" s="174"/>
      <c r="K672" s="174"/>
      <c r="L672" s="174"/>
      <c r="M672" s="174"/>
      <c r="N672" s="186">
        <v>0</v>
      </c>
      <c r="O672" s="174"/>
      <c r="P672" s="174"/>
      <c r="Q672" s="174"/>
      <c r="R672" s="174"/>
      <c r="S672" s="174"/>
      <c r="T672" s="174"/>
    </row>
    <row r="673" spans="2:20" s="333" customFormat="1" ht="15" customHeight="1" x14ac:dyDescent="0.25">
      <c r="B673" s="518" t="s">
        <v>260</v>
      </c>
      <c r="C673" s="518" t="s">
        <v>90</v>
      </c>
      <c r="E673" s="174"/>
      <c r="F673" s="174"/>
      <c r="G673" s="578">
        <v>0.188</v>
      </c>
      <c r="H673" s="174"/>
      <c r="I673" s="174"/>
      <c r="J673" s="174"/>
      <c r="K673" s="174"/>
      <c r="L673" s="174"/>
      <c r="M673" s="174"/>
      <c r="N673" s="186">
        <v>0</v>
      </c>
      <c r="O673" s="174"/>
      <c r="P673" s="174"/>
      <c r="Q673" s="174"/>
      <c r="R673" s="174"/>
      <c r="S673" s="174"/>
      <c r="T673" s="174"/>
    </row>
    <row r="674" spans="2:20" s="333" customFormat="1" ht="15" customHeight="1" x14ac:dyDescent="0.25">
      <c r="B674" s="518" t="s">
        <v>260</v>
      </c>
      <c r="C674" s="518" t="s">
        <v>112</v>
      </c>
      <c r="E674" s="174"/>
      <c r="F674" s="174"/>
      <c r="G674" s="578">
        <v>5.6000000000000001E-2</v>
      </c>
      <c r="H674" s="174"/>
      <c r="I674" s="174"/>
      <c r="J674" s="174"/>
      <c r="K674" s="174"/>
      <c r="L674" s="174"/>
      <c r="M674" s="174"/>
      <c r="N674" s="186">
        <v>0</v>
      </c>
      <c r="O674" s="174"/>
      <c r="P674" s="174"/>
      <c r="Q674" s="174"/>
      <c r="R674" s="174"/>
      <c r="S674" s="174"/>
      <c r="T674" s="174"/>
    </row>
    <row r="675" spans="2:20" s="333" customFormat="1" ht="15" customHeight="1" x14ac:dyDescent="0.25">
      <c r="B675" s="518" t="s">
        <v>260</v>
      </c>
      <c r="C675" s="518" t="s">
        <v>121</v>
      </c>
      <c r="E675" s="174"/>
      <c r="F675" s="174"/>
      <c r="G675" s="578">
        <v>0.35699999999999998</v>
      </c>
      <c r="H675" s="174"/>
      <c r="I675" s="174"/>
      <c r="J675" s="174"/>
      <c r="K675" s="174"/>
      <c r="L675" s="174"/>
      <c r="M675" s="174"/>
      <c r="N675" s="186">
        <v>0</v>
      </c>
      <c r="O675" s="174"/>
      <c r="P675" s="174"/>
      <c r="Q675" s="174"/>
      <c r="R675" s="174"/>
      <c r="S675" s="174"/>
      <c r="T675" s="174"/>
    </row>
    <row r="676" spans="2:20" s="333" customFormat="1" ht="15" customHeight="1" x14ac:dyDescent="0.25">
      <c r="B676" s="518" t="s">
        <v>260</v>
      </c>
      <c r="C676" s="518" t="s">
        <v>133</v>
      </c>
      <c r="E676" s="174"/>
      <c r="F676" s="174"/>
      <c r="G676" s="578">
        <v>5.6000000000000001E-2</v>
      </c>
      <c r="H676" s="174"/>
      <c r="I676" s="174"/>
      <c r="J676" s="174"/>
      <c r="K676" s="174"/>
      <c r="L676" s="174"/>
      <c r="M676" s="174"/>
      <c r="N676" s="186">
        <v>0</v>
      </c>
      <c r="O676" s="174"/>
      <c r="P676" s="174"/>
      <c r="Q676" s="174"/>
      <c r="R676" s="174"/>
      <c r="S676" s="174"/>
      <c r="T676" s="174"/>
    </row>
    <row r="677" spans="2:20" s="333" customFormat="1" ht="15" customHeight="1" x14ac:dyDescent="0.25">
      <c r="B677" s="518" t="s">
        <v>260</v>
      </c>
      <c r="C677" s="518" t="s">
        <v>128</v>
      </c>
      <c r="E677" s="174"/>
      <c r="F677" s="174"/>
      <c r="G677" s="578">
        <v>0</v>
      </c>
      <c r="H677" s="174"/>
      <c r="I677" s="174"/>
      <c r="J677" s="174"/>
      <c r="K677" s="174"/>
      <c r="L677" s="174"/>
      <c r="M677" s="174"/>
      <c r="N677" s="186">
        <v>0</v>
      </c>
      <c r="O677" s="174"/>
      <c r="P677" s="174"/>
      <c r="Q677" s="174"/>
      <c r="R677" s="174"/>
      <c r="S677" s="174"/>
      <c r="T677" s="174"/>
    </row>
    <row r="678" spans="2:20" s="333" customFormat="1" ht="15" customHeight="1" x14ac:dyDescent="0.25">
      <c r="B678" s="518" t="s">
        <v>260</v>
      </c>
      <c r="C678" s="518" t="s">
        <v>144</v>
      </c>
      <c r="E678" s="174"/>
      <c r="F678" s="174"/>
      <c r="G678" s="578">
        <v>0</v>
      </c>
      <c r="H678" s="174"/>
      <c r="I678" s="174"/>
      <c r="J678" s="174"/>
      <c r="K678" s="174"/>
      <c r="L678" s="174"/>
      <c r="M678" s="174"/>
      <c r="N678" s="186">
        <v>0</v>
      </c>
      <c r="O678" s="174"/>
      <c r="P678" s="174"/>
      <c r="Q678" s="174"/>
      <c r="R678" s="174"/>
      <c r="S678" s="174"/>
      <c r="T678" s="174"/>
    </row>
    <row r="679" spans="2:20" s="333" customFormat="1" ht="15" customHeight="1" x14ac:dyDescent="0.25">
      <c r="B679" s="518" t="s">
        <v>260</v>
      </c>
      <c r="C679" s="518" t="s">
        <v>101</v>
      </c>
      <c r="E679" s="174"/>
      <c r="F679" s="174"/>
      <c r="G679" s="578">
        <v>-0.05</v>
      </c>
      <c r="H679" s="174"/>
      <c r="I679" s="174"/>
      <c r="J679" s="174"/>
      <c r="K679" s="174"/>
      <c r="L679" s="174"/>
      <c r="M679" s="174"/>
      <c r="N679" s="186">
        <v>0</v>
      </c>
      <c r="O679" s="174"/>
      <c r="P679" s="174"/>
      <c r="Q679" s="174"/>
      <c r="R679" s="174"/>
      <c r="S679" s="174"/>
      <c r="T679" s="174"/>
    </row>
    <row r="680" spans="2:20" s="333" customFormat="1" ht="15" customHeight="1" x14ac:dyDescent="0.25">
      <c r="B680" s="518" t="s">
        <v>136</v>
      </c>
      <c r="C680" s="518" t="s">
        <v>82</v>
      </c>
      <c r="E680" s="174"/>
      <c r="F680" s="174"/>
      <c r="G680" s="578">
        <v>-0.33300000000000002</v>
      </c>
      <c r="H680" s="174"/>
      <c r="I680" s="174"/>
      <c r="J680" s="174"/>
      <c r="K680" s="174"/>
      <c r="L680" s="174"/>
      <c r="M680" s="174"/>
      <c r="N680" s="186">
        <v>0</v>
      </c>
      <c r="O680" s="174"/>
      <c r="P680" s="174"/>
      <c r="Q680" s="174"/>
      <c r="R680" s="174"/>
      <c r="S680" s="174"/>
      <c r="T680" s="174"/>
    </row>
    <row r="681" spans="2:20" s="333" customFormat="1" ht="15" customHeight="1" x14ac:dyDescent="0.25">
      <c r="B681" s="518" t="s">
        <v>136</v>
      </c>
      <c r="C681" s="518" t="s">
        <v>101</v>
      </c>
      <c r="E681" s="174"/>
      <c r="F681" s="174"/>
      <c r="G681" s="578">
        <v>-0.2</v>
      </c>
      <c r="H681" s="174"/>
      <c r="I681" s="174"/>
      <c r="J681" s="174"/>
      <c r="K681" s="174"/>
      <c r="L681" s="174"/>
      <c r="M681" s="174"/>
      <c r="N681" s="186">
        <v>0</v>
      </c>
      <c r="O681" s="174"/>
      <c r="P681" s="174"/>
      <c r="Q681" s="174"/>
      <c r="R681" s="174"/>
      <c r="S681" s="174"/>
      <c r="T681" s="174"/>
    </row>
    <row r="682" spans="2:20" s="333" customFormat="1" ht="15" customHeight="1" x14ac:dyDescent="0.25">
      <c r="B682" s="518" t="s">
        <v>38</v>
      </c>
      <c r="C682" s="518" t="s">
        <v>82</v>
      </c>
      <c r="E682" s="174"/>
      <c r="F682" s="174"/>
      <c r="G682" s="578">
        <v>-0.33300000000000002</v>
      </c>
      <c r="H682" s="174"/>
      <c r="I682" s="174"/>
      <c r="J682" s="174"/>
      <c r="K682" s="174"/>
      <c r="L682" s="174"/>
      <c r="M682" s="174"/>
      <c r="N682" s="186">
        <v>0</v>
      </c>
      <c r="O682" s="174"/>
      <c r="P682" s="174"/>
      <c r="Q682" s="174"/>
      <c r="R682" s="174"/>
      <c r="S682" s="174"/>
      <c r="T682" s="174"/>
    </row>
    <row r="683" spans="2:20" s="333" customFormat="1" ht="15" customHeight="1" x14ac:dyDescent="0.25">
      <c r="B683" s="518" t="s">
        <v>38</v>
      </c>
      <c r="C683" s="518" t="s">
        <v>112</v>
      </c>
      <c r="E683" s="174"/>
      <c r="F683" s="174"/>
      <c r="G683" s="578">
        <v>-0.111</v>
      </c>
      <c r="H683" s="174"/>
      <c r="I683" s="174"/>
      <c r="J683" s="174"/>
      <c r="K683" s="174"/>
      <c r="L683" s="174"/>
      <c r="M683" s="174"/>
      <c r="N683" s="186">
        <v>0</v>
      </c>
      <c r="O683" s="174"/>
      <c r="P683" s="174"/>
      <c r="Q683" s="174"/>
      <c r="R683" s="174"/>
      <c r="S683" s="174"/>
      <c r="T683" s="174"/>
    </row>
    <row r="684" spans="2:20" s="333" customFormat="1" ht="15" customHeight="1" x14ac:dyDescent="0.25">
      <c r="B684" s="518" t="s">
        <v>38</v>
      </c>
      <c r="C684" s="518" t="s">
        <v>133</v>
      </c>
      <c r="E684" s="174"/>
      <c r="F684" s="174"/>
      <c r="G684" s="578">
        <v>-0.111</v>
      </c>
      <c r="H684" s="174"/>
      <c r="I684" s="174"/>
      <c r="J684" s="174"/>
      <c r="K684" s="174"/>
      <c r="L684" s="174"/>
      <c r="M684" s="174"/>
      <c r="N684" s="186">
        <v>0</v>
      </c>
      <c r="O684" s="174"/>
      <c r="P684" s="174"/>
      <c r="Q684" s="174"/>
      <c r="R684" s="174"/>
      <c r="S684" s="174"/>
      <c r="T684" s="174"/>
    </row>
    <row r="685" spans="2:20" s="333" customFormat="1" ht="15" customHeight="1" x14ac:dyDescent="0.25">
      <c r="B685" s="518" t="s">
        <v>38</v>
      </c>
      <c r="C685" s="518" t="s">
        <v>101</v>
      </c>
      <c r="E685" s="174"/>
      <c r="F685" s="174"/>
      <c r="G685" s="578">
        <v>-0.2</v>
      </c>
      <c r="H685" s="174"/>
      <c r="I685" s="174"/>
      <c r="J685" s="174"/>
      <c r="K685" s="174"/>
      <c r="L685" s="174"/>
      <c r="M685" s="174"/>
      <c r="N685" s="186">
        <v>0</v>
      </c>
      <c r="O685" s="174"/>
      <c r="P685" s="174"/>
      <c r="Q685" s="174"/>
      <c r="R685" s="174"/>
      <c r="S685" s="174"/>
      <c r="T685" s="174"/>
    </row>
    <row r="686" spans="2:20" s="333" customFormat="1" ht="15" customHeight="1" x14ac:dyDescent="0.25">
      <c r="B686" s="518" t="s">
        <v>126</v>
      </c>
      <c r="C686" s="518" t="s">
        <v>101</v>
      </c>
      <c r="E686" s="174"/>
      <c r="F686" s="174"/>
      <c r="G686" s="578">
        <v>-0.3</v>
      </c>
      <c r="H686" s="174"/>
      <c r="I686" s="174"/>
      <c r="J686" s="174"/>
      <c r="K686" s="174"/>
      <c r="L686" s="174"/>
      <c r="M686" s="174"/>
      <c r="N686" s="186">
        <v>0</v>
      </c>
      <c r="O686" s="174"/>
      <c r="P686" s="174"/>
      <c r="Q686" s="174"/>
      <c r="R686" s="174"/>
      <c r="S686" s="174"/>
      <c r="T686" s="174"/>
    </row>
    <row r="687" spans="2:20" s="333" customFormat="1" ht="15" customHeight="1" x14ac:dyDescent="0.25">
      <c r="B687" s="518" t="s">
        <v>67</v>
      </c>
      <c r="C687" s="518" t="s">
        <v>40</v>
      </c>
      <c r="E687" s="174"/>
      <c r="F687" s="174"/>
      <c r="G687" s="578">
        <v>0.14299999999999999</v>
      </c>
      <c r="H687" s="174"/>
      <c r="I687" s="174"/>
      <c r="J687" s="174"/>
      <c r="K687" s="174"/>
      <c r="L687" s="174"/>
      <c r="M687" s="174"/>
      <c r="N687" s="186">
        <v>0</v>
      </c>
      <c r="O687" s="174"/>
      <c r="P687" s="174"/>
      <c r="Q687" s="174"/>
      <c r="R687" s="174"/>
      <c r="S687" s="174"/>
      <c r="T687" s="174"/>
    </row>
    <row r="688" spans="2:20" s="333" customFormat="1" ht="15" customHeight="1" x14ac:dyDescent="0.25">
      <c r="B688" s="518" t="s">
        <v>67</v>
      </c>
      <c r="C688" s="518" t="s">
        <v>82</v>
      </c>
      <c r="E688" s="174"/>
      <c r="F688" s="174"/>
      <c r="G688" s="578">
        <v>-0.33300000000000002</v>
      </c>
      <c r="H688" s="174"/>
      <c r="I688" s="174"/>
      <c r="J688" s="174"/>
      <c r="K688" s="174"/>
      <c r="L688" s="174"/>
      <c r="M688" s="174"/>
      <c r="N688" s="186">
        <v>0</v>
      </c>
      <c r="O688" s="174"/>
      <c r="P688" s="174"/>
      <c r="Q688" s="174"/>
      <c r="R688" s="174"/>
      <c r="S688" s="174"/>
      <c r="T688" s="174"/>
    </row>
    <row r="689" spans="2:20" s="333" customFormat="1" ht="15" customHeight="1" x14ac:dyDescent="0.25">
      <c r="B689" s="518" t="s">
        <v>67</v>
      </c>
      <c r="C689" s="518" t="s">
        <v>151</v>
      </c>
      <c r="E689" s="174"/>
      <c r="F689" s="174"/>
      <c r="G689" s="578">
        <v>0</v>
      </c>
      <c r="H689" s="174"/>
      <c r="I689" s="174"/>
      <c r="J689" s="174"/>
      <c r="K689" s="174"/>
      <c r="L689" s="174"/>
      <c r="M689" s="174"/>
      <c r="N689" s="186">
        <v>0</v>
      </c>
      <c r="O689" s="174"/>
      <c r="P689" s="174"/>
      <c r="Q689" s="174"/>
      <c r="R689" s="174"/>
      <c r="S689" s="174"/>
      <c r="T689" s="174"/>
    </row>
    <row r="690" spans="2:20" s="333" customFormat="1" ht="15" customHeight="1" x14ac:dyDescent="0.25">
      <c r="B690" s="518" t="s">
        <v>67</v>
      </c>
      <c r="C690" s="518" t="s">
        <v>112</v>
      </c>
      <c r="E690" s="174"/>
      <c r="F690" s="174"/>
      <c r="G690" s="578">
        <v>-0.111</v>
      </c>
      <c r="H690" s="174"/>
      <c r="I690" s="174"/>
      <c r="J690" s="174"/>
      <c r="K690" s="174"/>
      <c r="L690" s="174"/>
      <c r="M690" s="174"/>
      <c r="N690" s="186">
        <v>0</v>
      </c>
      <c r="O690" s="174"/>
      <c r="P690" s="174"/>
      <c r="Q690" s="174"/>
      <c r="R690" s="174"/>
      <c r="S690" s="174"/>
      <c r="T690" s="174"/>
    </row>
    <row r="691" spans="2:20" s="333" customFormat="1" ht="15" customHeight="1" x14ac:dyDescent="0.25">
      <c r="B691" s="518" t="s">
        <v>67</v>
      </c>
      <c r="C691" s="518" t="s">
        <v>133</v>
      </c>
      <c r="E691" s="174"/>
      <c r="F691" s="174"/>
      <c r="G691" s="578">
        <v>-0.111</v>
      </c>
      <c r="H691" s="174"/>
      <c r="I691" s="174"/>
      <c r="J691" s="174"/>
      <c r="K691" s="174"/>
      <c r="L691" s="174"/>
      <c r="M691" s="174"/>
      <c r="N691" s="186">
        <v>0</v>
      </c>
      <c r="O691" s="174"/>
      <c r="P691" s="174"/>
      <c r="Q691" s="174"/>
      <c r="R691" s="174"/>
      <c r="S691" s="174"/>
      <c r="T691" s="174"/>
    </row>
    <row r="692" spans="2:20" s="333" customFormat="1" ht="15" customHeight="1" x14ac:dyDescent="0.25">
      <c r="B692" s="518" t="s">
        <v>67</v>
      </c>
      <c r="C692" s="518" t="s">
        <v>158</v>
      </c>
      <c r="E692" s="174"/>
      <c r="F692" s="174"/>
      <c r="G692" s="578">
        <v>0</v>
      </c>
      <c r="H692" s="174"/>
      <c r="I692" s="174"/>
      <c r="J692" s="174"/>
      <c r="K692" s="174"/>
      <c r="L692" s="174"/>
      <c r="M692" s="174"/>
      <c r="N692" s="186">
        <v>0</v>
      </c>
      <c r="O692" s="174"/>
      <c r="P692" s="174"/>
      <c r="Q692" s="174"/>
      <c r="R692" s="174"/>
      <c r="S692" s="174"/>
      <c r="T692" s="174"/>
    </row>
    <row r="693" spans="2:20" s="333" customFormat="1" ht="15" customHeight="1" x14ac:dyDescent="0.25">
      <c r="B693" s="518" t="s">
        <v>67</v>
      </c>
      <c r="C693" s="518" t="s">
        <v>101</v>
      </c>
      <c r="E693" s="174"/>
      <c r="F693" s="174"/>
      <c r="G693" s="578">
        <v>-0.2</v>
      </c>
      <c r="H693" s="174"/>
      <c r="I693" s="174"/>
      <c r="J693" s="174"/>
      <c r="K693" s="174"/>
      <c r="L693" s="174"/>
      <c r="M693" s="174"/>
      <c r="N693" s="186">
        <v>0</v>
      </c>
      <c r="O693" s="174"/>
      <c r="P693" s="174"/>
      <c r="Q693" s="174"/>
      <c r="R693" s="174"/>
      <c r="S693" s="174"/>
      <c r="T693" s="174"/>
    </row>
    <row r="694" spans="2:20" s="333" customFormat="1" ht="15" customHeight="1" x14ac:dyDescent="0.25">
      <c r="B694" s="518" t="s">
        <v>48</v>
      </c>
      <c r="C694" s="518" t="s">
        <v>40</v>
      </c>
      <c r="E694" s="174"/>
      <c r="F694" s="174"/>
      <c r="G694" s="578">
        <v>0</v>
      </c>
      <c r="H694" s="174"/>
      <c r="I694" s="174"/>
      <c r="J694" s="174"/>
      <c r="K694" s="174"/>
      <c r="L694" s="174"/>
      <c r="M694" s="174"/>
      <c r="N694" s="186">
        <v>0</v>
      </c>
      <c r="O694" s="174"/>
      <c r="P694" s="174"/>
      <c r="Q694" s="174"/>
      <c r="R694" s="174"/>
      <c r="S694" s="174"/>
      <c r="T694" s="174"/>
    </row>
    <row r="695" spans="2:20" s="333" customFormat="1" ht="15" customHeight="1" x14ac:dyDescent="0.25">
      <c r="B695" s="518" t="s">
        <v>48</v>
      </c>
      <c r="C695" s="518" t="s">
        <v>82</v>
      </c>
      <c r="E695" s="174"/>
      <c r="F695" s="174"/>
      <c r="G695" s="578">
        <v>-0.41699999999999998</v>
      </c>
      <c r="H695" s="174"/>
      <c r="I695" s="174"/>
      <c r="J695" s="174"/>
      <c r="K695" s="174"/>
      <c r="L695" s="174"/>
      <c r="M695" s="174"/>
      <c r="N695" s="186">
        <v>0</v>
      </c>
      <c r="O695" s="174"/>
      <c r="P695" s="174"/>
      <c r="Q695" s="174"/>
      <c r="R695" s="174"/>
      <c r="S695" s="174"/>
      <c r="T695" s="174"/>
    </row>
    <row r="696" spans="2:20" s="333" customFormat="1" ht="15" customHeight="1" x14ac:dyDescent="0.25">
      <c r="B696" s="518" t="s">
        <v>48</v>
      </c>
      <c r="C696" s="518" t="s">
        <v>70</v>
      </c>
      <c r="E696" s="174"/>
      <c r="F696" s="174"/>
      <c r="G696" s="578">
        <v>-0.222</v>
      </c>
      <c r="H696" s="174"/>
      <c r="I696" s="174"/>
      <c r="J696" s="174"/>
      <c r="K696" s="174"/>
      <c r="L696" s="174"/>
      <c r="M696" s="174"/>
      <c r="N696" s="186">
        <v>0</v>
      </c>
      <c r="O696" s="174"/>
      <c r="P696" s="174"/>
      <c r="Q696" s="174"/>
      <c r="R696" s="174"/>
      <c r="S696" s="174"/>
      <c r="T696" s="174"/>
    </row>
    <row r="697" spans="2:20" s="333" customFormat="1" ht="15" customHeight="1" x14ac:dyDescent="0.25">
      <c r="B697" s="518" t="s">
        <v>48</v>
      </c>
      <c r="C697" s="518" t="s">
        <v>151</v>
      </c>
      <c r="E697" s="174"/>
      <c r="F697" s="174"/>
      <c r="G697" s="578">
        <v>-0.125</v>
      </c>
      <c r="H697" s="174"/>
      <c r="I697" s="174"/>
      <c r="J697" s="174"/>
      <c r="K697" s="174"/>
      <c r="L697" s="174"/>
      <c r="M697" s="174"/>
      <c r="N697" s="186">
        <v>0</v>
      </c>
      <c r="O697" s="174"/>
      <c r="P697" s="174"/>
      <c r="Q697" s="174"/>
      <c r="R697" s="174"/>
      <c r="S697" s="174"/>
      <c r="T697" s="174"/>
    </row>
    <row r="698" spans="2:20" s="333" customFormat="1" ht="15" customHeight="1" x14ac:dyDescent="0.25">
      <c r="B698" s="518" t="s">
        <v>48</v>
      </c>
      <c r="C698" s="518" t="s">
        <v>90</v>
      </c>
      <c r="E698" s="174"/>
      <c r="F698" s="174"/>
      <c r="G698" s="578">
        <v>-0.125</v>
      </c>
      <c r="H698" s="174"/>
      <c r="I698" s="174"/>
      <c r="J698" s="174"/>
      <c r="K698" s="174"/>
      <c r="L698" s="174"/>
      <c r="M698" s="174"/>
      <c r="N698" s="186">
        <v>0</v>
      </c>
      <c r="O698" s="174"/>
      <c r="P698" s="174"/>
      <c r="Q698" s="174"/>
      <c r="R698" s="174"/>
      <c r="S698" s="174"/>
      <c r="T698" s="174"/>
    </row>
    <row r="699" spans="2:20" s="333" customFormat="1" ht="15" customHeight="1" x14ac:dyDescent="0.25">
      <c r="B699" s="518" t="s">
        <v>48</v>
      </c>
      <c r="C699" s="518" t="s">
        <v>112</v>
      </c>
      <c r="E699" s="174"/>
      <c r="F699" s="174"/>
      <c r="G699" s="578">
        <v>-0.222</v>
      </c>
      <c r="H699" s="174"/>
      <c r="I699" s="174"/>
      <c r="J699" s="174"/>
      <c r="K699" s="174"/>
      <c r="L699" s="174"/>
      <c r="M699" s="174"/>
      <c r="N699" s="186">
        <v>0</v>
      </c>
      <c r="O699" s="174"/>
      <c r="P699" s="174"/>
      <c r="Q699" s="174"/>
      <c r="R699" s="174"/>
      <c r="S699" s="174"/>
      <c r="T699" s="174"/>
    </row>
    <row r="700" spans="2:20" s="333" customFormat="1" ht="15" customHeight="1" x14ac:dyDescent="0.25">
      <c r="B700" s="518" t="s">
        <v>48</v>
      </c>
      <c r="C700" s="518" t="s">
        <v>121</v>
      </c>
      <c r="E700" s="174"/>
      <c r="F700" s="174"/>
      <c r="G700" s="578">
        <v>0</v>
      </c>
      <c r="H700" s="174"/>
      <c r="I700" s="174"/>
      <c r="J700" s="174"/>
      <c r="K700" s="174"/>
      <c r="L700" s="174"/>
      <c r="M700" s="174"/>
      <c r="N700" s="186">
        <v>0</v>
      </c>
      <c r="O700" s="174"/>
      <c r="P700" s="174"/>
      <c r="Q700" s="174"/>
      <c r="R700" s="174"/>
      <c r="S700" s="174"/>
      <c r="T700" s="174"/>
    </row>
    <row r="701" spans="2:20" s="333" customFormat="1" ht="15" customHeight="1" x14ac:dyDescent="0.25">
      <c r="B701" s="518" t="s">
        <v>48</v>
      </c>
      <c r="C701" s="518" t="s">
        <v>149</v>
      </c>
      <c r="E701" s="174"/>
      <c r="F701" s="174"/>
      <c r="G701" s="578">
        <v>-0.222</v>
      </c>
      <c r="H701" s="174"/>
      <c r="I701" s="174"/>
      <c r="J701" s="174"/>
      <c r="K701" s="174"/>
      <c r="L701" s="174"/>
      <c r="M701" s="174"/>
      <c r="N701" s="186">
        <v>0</v>
      </c>
      <c r="O701" s="174"/>
      <c r="P701" s="174"/>
      <c r="Q701" s="174"/>
      <c r="R701" s="174"/>
      <c r="S701" s="174"/>
      <c r="T701" s="174"/>
    </row>
    <row r="702" spans="2:20" s="333" customFormat="1" ht="15" customHeight="1" x14ac:dyDescent="0.25">
      <c r="B702" s="518" t="s">
        <v>48</v>
      </c>
      <c r="C702" s="518" t="s">
        <v>133</v>
      </c>
      <c r="E702" s="174"/>
      <c r="F702" s="174"/>
      <c r="G702" s="578">
        <v>-0.222</v>
      </c>
      <c r="H702" s="174"/>
      <c r="I702" s="174"/>
      <c r="J702" s="174"/>
      <c r="K702" s="174"/>
      <c r="L702" s="174"/>
      <c r="M702" s="174"/>
      <c r="N702" s="186">
        <v>0</v>
      </c>
      <c r="O702" s="174"/>
      <c r="P702" s="174"/>
      <c r="Q702" s="174"/>
      <c r="R702" s="174"/>
      <c r="S702" s="174"/>
      <c r="T702" s="174"/>
    </row>
    <row r="703" spans="2:20" s="333" customFormat="1" ht="15" customHeight="1" x14ac:dyDescent="0.25">
      <c r="B703" s="518" t="s">
        <v>48</v>
      </c>
      <c r="C703" s="518" t="s">
        <v>128</v>
      </c>
      <c r="E703" s="174"/>
      <c r="F703" s="174"/>
      <c r="G703" s="578">
        <v>-0.26300000000000001</v>
      </c>
      <c r="H703" s="174"/>
      <c r="I703" s="174"/>
      <c r="J703" s="174"/>
      <c r="K703" s="174"/>
      <c r="L703" s="174"/>
      <c r="M703" s="174"/>
      <c r="N703" s="186">
        <v>0</v>
      </c>
      <c r="O703" s="174"/>
      <c r="P703" s="174"/>
      <c r="Q703" s="174"/>
      <c r="R703" s="174"/>
      <c r="S703" s="174"/>
      <c r="T703" s="174"/>
    </row>
    <row r="704" spans="2:20" s="333" customFormat="1" ht="15" customHeight="1" x14ac:dyDescent="0.25">
      <c r="B704" s="518" t="s">
        <v>48</v>
      </c>
      <c r="C704" s="518" t="s">
        <v>158</v>
      </c>
      <c r="E704" s="174"/>
      <c r="F704" s="174"/>
      <c r="G704" s="578">
        <v>-0.125</v>
      </c>
      <c r="H704" s="174"/>
      <c r="I704" s="174"/>
      <c r="J704" s="174"/>
      <c r="K704" s="174"/>
      <c r="L704" s="174"/>
      <c r="M704" s="174"/>
      <c r="N704" s="186">
        <v>0</v>
      </c>
      <c r="O704" s="174"/>
      <c r="P704" s="174"/>
      <c r="Q704" s="174"/>
      <c r="R704" s="174"/>
      <c r="S704" s="174"/>
      <c r="T704" s="174"/>
    </row>
    <row r="705" spans="2:20" s="333" customFormat="1" ht="15" customHeight="1" x14ac:dyDescent="0.25">
      <c r="B705" s="518" t="s">
        <v>48</v>
      </c>
      <c r="C705" s="518" t="s">
        <v>144</v>
      </c>
      <c r="E705" s="174"/>
      <c r="F705" s="174"/>
      <c r="G705" s="578">
        <v>-0.26300000000000001</v>
      </c>
      <c r="H705" s="174"/>
      <c r="I705" s="174"/>
      <c r="J705" s="174"/>
      <c r="K705" s="174"/>
      <c r="L705" s="174"/>
      <c r="M705" s="174"/>
      <c r="N705" s="186">
        <v>0</v>
      </c>
      <c r="O705" s="174"/>
      <c r="P705" s="174"/>
      <c r="Q705" s="174"/>
      <c r="R705" s="174"/>
      <c r="S705" s="174"/>
      <c r="T705" s="174"/>
    </row>
    <row r="706" spans="2:20" s="333" customFormat="1" ht="15" customHeight="1" x14ac:dyDescent="0.25">
      <c r="B706" s="518" t="s">
        <v>48</v>
      </c>
      <c r="C706" s="518" t="s">
        <v>101</v>
      </c>
      <c r="E706" s="174"/>
      <c r="F706" s="174"/>
      <c r="G706" s="578">
        <v>-0.3</v>
      </c>
      <c r="H706" s="174"/>
      <c r="I706" s="174"/>
      <c r="J706" s="174"/>
      <c r="K706" s="174"/>
      <c r="L706" s="174"/>
      <c r="M706" s="174"/>
      <c r="N706" s="186">
        <v>0</v>
      </c>
      <c r="O706" s="174"/>
      <c r="P706" s="174"/>
      <c r="Q706" s="174"/>
      <c r="R706" s="174"/>
      <c r="S706" s="174"/>
      <c r="T706" s="174"/>
    </row>
    <row r="707" spans="2:20" s="333" customFormat="1" ht="15" customHeight="1" x14ac:dyDescent="0.25">
      <c r="B707" s="518" t="s">
        <v>72</v>
      </c>
      <c r="C707" s="518" t="s">
        <v>82</v>
      </c>
      <c r="E707" s="174"/>
      <c r="F707" s="174"/>
      <c r="G707" s="578">
        <v>-0.25</v>
      </c>
      <c r="H707" s="174"/>
      <c r="I707" s="174"/>
      <c r="J707" s="174"/>
      <c r="K707" s="174"/>
      <c r="L707" s="174"/>
      <c r="M707" s="174"/>
      <c r="N707" s="186">
        <v>0</v>
      </c>
      <c r="O707" s="174"/>
      <c r="P707" s="174"/>
      <c r="Q707" s="174"/>
      <c r="R707" s="174"/>
      <c r="S707" s="174"/>
      <c r="T707" s="174"/>
    </row>
    <row r="708" spans="2:20" s="333" customFormat="1" ht="15" customHeight="1" x14ac:dyDescent="0.25">
      <c r="B708" s="518" t="s">
        <v>72</v>
      </c>
      <c r="C708" s="518" t="s">
        <v>70</v>
      </c>
      <c r="E708" s="174"/>
      <c r="F708" s="174"/>
      <c r="G708" s="578">
        <v>0</v>
      </c>
      <c r="H708" s="174"/>
      <c r="I708" s="174"/>
      <c r="J708" s="174"/>
      <c r="K708" s="174"/>
      <c r="L708" s="174"/>
      <c r="M708" s="174"/>
      <c r="N708" s="186">
        <v>0</v>
      </c>
      <c r="O708" s="174"/>
      <c r="P708" s="174"/>
      <c r="Q708" s="174"/>
      <c r="R708" s="174"/>
      <c r="S708" s="174"/>
      <c r="T708" s="174"/>
    </row>
    <row r="709" spans="2:20" s="333" customFormat="1" ht="15" customHeight="1" x14ac:dyDescent="0.25">
      <c r="B709" s="518" t="s">
        <v>72</v>
      </c>
      <c r="C709" s="518" t="s">
        <v>112</v>
      </c>
      <c r="E709" s="174"/>
      <c r="F709" s="174"/>
      <c r="G709" s="578">
        <v>0</v>
      </c>
      <c r="H709" s="174"/>
      <c r="I709" s="174"/>
      <c r="J709" s="174"/>
      <c r="K709" s="174"/>
      <c r="L709" s="174"/>
      <c r="M709" s="174"/>
      <c r="N709" s="186">
        <v>0</v>
      </c>
      <c r="O709" s="174"/>
      <c r="P709" s="174"/>
      <c r="Q709" s="174"/>
      <c r="R709" s="174"/>
      <c r="S709" s="174"/>
      <c r="T709" s="174"/>
    </row>
    <row r="710" spans="2:20" s="333" customFormat="1" ht="15" customHeight="1" x14ac:dyDescent="0.25">
      <c r="B710" s="518" t="s">
        <v>72</v>
      </c>
      <c r="C710" s="518" t="s">
        <v>133</v>
      </c>
      <c r="E710" s="174"/>
      <c r="F710" s="174"/>
      <c r="G710" s="578">
        <v>0</v>
      </c>
      <c r="H710" s="174"/>
      <c r="I710" s="174"/>
      <c r="J710" s="174"/>
      <c r="K710" s="174"/>
      <c r="L710" s="174"/>
      <c r="M710" s="174"/>
      <c r="N710" s="186">
        <v>0</v>
      </c>
      <c r="O710" s="174"/>
      <c r="P710" s="174"/>
      <c r="Q710" s="174"/>
      <c r="R710" s="174"/>
      <c r="S710" s="174"/>
      <c r="T710" s="174"/>
    </row>
    <row r="711" spans="2:20" s="333" customFormat="1" ht="15" customHeight="1" x14ac:dyDescent="0.25">
      <c r="B711" s="518" t="s">
        <v>72</v>
      </c>
      <c r="C711" s="518" t="s">
        <v>101</v>
      </c>
      <c r="E711" s="174"/>
      <c r="F711" s="174"/>
      <c r="G711" s="578">
        <v>-0.1</v>
      </c>
      <c r="H711" s="174"/>
      <c r="I711" s="174"/>
      <c r="J711" s="174"/>
      <c r="K711" s="174"/>
      <c r="L711" s="174"/>
      <c r="M711" s="174"/>
      <c r="N711" s="186">
        <v>0</v>
      </c>
      <c r="O711" s="174"/>
      <c r="P711" s="174"/>
      <c r="Q711" s="174"/>
      <c r="R711" s="174"/>
      <c r="S711" s="174"/>
      <c r="T711" s="174"/>
    </row>
    <row r="712" spans="2:20" s="333" customFormat="1" ht="15" customHeight="1" x14ac:dyDescent="0.25">
      <c r="B712" s="518" t="s">
        <v>40</v>
      </c>
      <c r="C712" s="518" t="s">
        <v>82</v>
      </c>
      <c r="E712" s="174"/>
      <c r="F712" s="174"/>
      <c r="G712" s="578">
        <v>-0.41699999999999998</v>
      </c>
      <c r="H712" s="174"/>
      <c r="I712" s="174"/>
      <c r="J712" s="174"/>
      <c r="K712" s="174"/>
      <c r="L712" s="174"/>
      <c r="M712" s="174"/>
      <c r="N712" s="186">
        <v>0</v>
      </c>
      <c r="O712" s="174"/>
      <c r="P712" s="174"/>
      <c r="Q712" s="174"/>
      <c r="R712" s="174"/>
      <c r="S712" s="174"/>
      <c r="T712" s="174"/>
    </row>
    <row r="713" spans="2:20" s="333" customFormat="1" ht="15" customHeight="1" x14ac:dyDescent="0.25">
      <c r="B713" s="518" t="s">
        <v>40</v>
      </c>
      <c r="C713" s="518" t="s">
        <v>70</v>
      </c>
      <c r="E713" s="174"/>
      <c r="F713" s="174"/>
      <c r="G713" s="578">
        <v>-0.222</v>
      </c>
      <c r="H713" s="174"/>
      <c r="I713" s="174"/>
      <c r="J713" s="174"/>
      <c r="K713" s="174"/>
      <c r="L713" s="174"/>
      <c r="M713" s="174"/>
      <c r="N713" s="186">
        <v>0</v>
      </c>
      <c r="O713" s="174"/>
      <c r="P713" s="174"/>
      <c r="Q713" s="174"/>
      <c r="R713" s="174"/>
      <c r="S713" s="174"/>
      <c r="T713" s="174"/>
    </row>
    <row r="714" spans="2:20" s="333" customFormat="1" ht="15" customHeight="1" x14ac:dyDescent="0.25">
      <c r="B714" s="518" t="s">
        <v>40</v>
      </c>
      <c r="C714" s="518" t="s">
        <v>151</v>
      </c>
      <c r="E714" s="174"/>
      <c r="F714" s="174"/>
      <c r="G714" s="578">
        <v>-0.125</v>
      </c>
      <c r="H714" s="174"/>
      <c r="I714" s="174"/>
      <c r="J714" s="174"/>
      <c r="K714" s="174"/>
      <c r="L714" s="174"/>
      <c r="M714" s="174"/>
      <c r="N714" s="186">
        <v>0</v>
      </c>
      <c r="O714" s="174"/>
      <c r="P714" s="174"/>
      <c r="Q714" s="174"/>
      <c r="R714" s="174"/>
      <c r="S714" s="174"/>
      <c r="T714" s="174"/>
    </row>
    <row r="715" spans="2:20" s="333" customFormat="1" ht="15" customHeight="1" x14ac:dyDescent="0.25">
      <c r="B715" s="518" t="s">
        <v>40</v>
      </c>
      <c r="C715" s="518" t="s">
        <v>90</v>
      </c>
      <c r="E715" s="174"/>
      <c r="F715" s="174"/>
      <c r="G715" s="578">
        <v>-0.125</v>
      </c>
      <c r="H715" s="174"/>
      <c r="I715" s="174"/>
      <c r="J715" s="174"/>
      <c r="K715" s="174"/>
      <c r="L715" s="174"/>
      <c r="M715" s="174"/>
      <c r="N715" s="186">
        <v>0</v>
      </c>
      <c r="O715" s="174"/>
      <c r="P715" s="174"/>
      <c r="Q715" s="174"/>
      <c r="R715" s="174"/>
      <c r="S715" s="174"/>
      <c r="T715" s="174"/>
    </row>
    <row r="716" spans="2:20" s="333" customFormat="1" ht="15" customHeight="1" x14ac:dyDescent="0.25">
      <c r="B716" s="518" t="s">
        <v>40</v>
      </c>
      <c r="C716" s="518" t="s">
        <v>112</v>
      </c>
      <c r="E716" s="174"/>
      <c r="F716" s="174"/>
      <c r="G716" s="578">
        <v>-0.222</v>
      </c>
      <c r="H716" s="174"/>
      <c r="I716" s="174"/>
      <c r="J716" s="174"/>
      <c r="K716" s="174"/>
      <c r="L716" s="174"/>
      <c r="M716" s="174"/>
      <c r="N716" s="186">
        <v>0</v>
      </c>
      <c r="O716" s="174"/>
      <c r="P716" s="174"/>
      <c r="Q716" s="174"/>
      <c r="R716" s="174"/>
      <c r="S716" s="174"/>
      <c r="T716" s="174"/>
    </row>
    <row r="717" spans="2:20" s="333" customFormat="1" ht="15" customHeight="1" x14ac:dyDescent="0.25">
      <c r="B717" s="518" t="s">
        <v>40</v>
      </c>
      <c r="C717" s="518" t="s">
        <v>121</v>
      </c>
      <c r="E717" s="174"/>
      <c r="F717" s="174"/>
      <c r="G717" s="578">
        <v>0</v>
      </c>
      <c r="H717" s="174"/>
      <c r="I717" s="174"/>
      <c r="J717" s="174"/>
      <c r="K717" s="174"/>
      <c r="L717" s="174"/>
      <c r="M717" s="174"/>
      <c r="N717" s="186">
        <v>0</v>
      </c>
      <c r="O717" s="174"/>
      <c r="P717" s="174"/>
      <c r="Q717" s="174"/>
      <c r="R717" s="174"/>
      <c r="S717" s="174"/>
      <c r="T717" s="174"/>
    </row>
    <row r="718" spans="2:20" s="333" customFormat="1" ht="15" customHeight="1" x14ac:dyDescent="0.25">
      <c r="B718" s="518" t="s">
        <v>40</v>
      </c>
      <c r="C718" s="518" t="s">
        <v>135</v>
      </c>
      <c r="E718" s="174"/>
      <c r="F718" s="174"/>
      <c r="G718" s="578">
        <v>-0.125</v>
      </c>
      <c r="H718" s="174"/>
      <c r="I718" s="174"/>
      <c r="J718" s="174"/>
      <c r="K718" s="174"/>
      <c r="L718" s="174"/>
      <c r="M718" s="174"/>
      <c r="N718" s="186">
        <v>0</v>
      </c>
      <c r="O718" s="174"/>
      <c r="P718" s="174"/>
      <c r="Q718" s="174"/>
      <c r="R718" s="174"/>
      <c r="S718" s="174"/>
      <c r="T718" s="174"/>
    </row>
    <row r="719" spans="2:20" s="333" customFormat="1" ht="15" customHeight="1" x14ac:dyDescent="0.25">
      <c r="B719" s="518" t="s">
        <v>40</v>
      </c>
      <c r="C719" s="518" t="s">
        <v>149</v>
      </c>
      <c r="E719" s="174"/>
      <c r="F719" s="174"/>
      <c r="G719" s="578">
        <v>-0.222</v>
      </c>
      <c r="H719" s="174"/>
      <c r="I719" s="174"/>
      <c r="J719" s="174"/>
      <c r="K719" s="174"/>
      <c r="L719" s="174"/>
      <c r="M719" s="174"/>
      <c r="N719" s="186">
        <v>0</v>
      </c>
      <c r="O719" s="174"/>
      <c r="P719" s="174"/>
      <c r="Q719" s="174"/>
      <c r="R719" s="174"/>
      <c r="S719" s="174"/>
      <c r="T719" s="174"/>
    </row>
    <row r="720" spans="2:20" s="333" customFormat="1" ht="15" customHeight="1" x14ac:dyDescent="0.25">
      <c r="B720" s="518" t="s">
        <v>40</v>
      </c>
      <c r="C720" s="518" t="s">
        <v>133</v>
      </c>
      <c r="E720" s="174"/>
      <c r="F720" s="174"/>
      <c r="G720" s="578">
        <v>-0.222</v>
      </c>
      <c r="H720" s="174"/>
      <c r="I720" s="174"/>
      <c r="J720" s="174"/>
      <c r="K720" s="174"/>
      <c r="L720" s="174"/>
      <c r="M720" s="174"/>
      <c r="N720" s="186">
        <v>0</v>
      </c>
      <c r="O720" s="174"/>
      <c r="P720" s="174"/>
      <c r="Q720" s="174"/>
      <c r="R720" s="174"/>
      <c r="S720" s="174"/>
      <c r="T720" s="174"/>
    </row>
    <row r="721" spans="2:20" s="333" customFormat="1" ht="15" customHeight="1" x14ac:dyDescent="0.25">
      <c r="B721" s="518" t="s">
        <v>40</v>
      </c>
      <c r="C721" s="518" t="s">
        <v>128</v>
      </c>
      <c r="E721" s="174"/>
      <c r="F721" s="174"/>
      <c r="G721" s="578">
        <v>-0.26300000000000001</v>
      </c>
      <c r="H721" s="174"/>
      <c r="I721" s="174"/>
      <c r="J721" s="174"/>
      <c r="K721" s="174"/>
      <c r="L721" s="174"/>
      <c r="M721" s="174"/>
      <c r="N721" s="186">
        <v>0</v>
      </c>
      <c r="O721" s="174"/>
      <c r="P721" s="174"/>
      <c r="Q721" s="174"/>
      <c r="R721" s="174"/>
      <c r="S721" s="174"/>
      <c r="T721" s="174"/>
    </row>
    <row r="722" spans="2:20" s="333" customFormat="1" ht="15" customHeight="1" x14ac:dyDescent="0.25">
      <c r="B722" s="518" t="s">
        <v>40</v>
      </c>
      <c r="C722" s="518" t="s">
        <v>158</v>
      </c>
      <c r="E722" s="174"/>
      <c r="F722" s="174"/>
      <c r="G722" s="578">
        <v>-0.125</v>
      </c>
      <c r="H722" s="174"/>
      <c r="I722" s="174"/>
      <c r="J722" s="174"/>
      <c r="K722" s="174"/>
      <c r="L722" s="174"/>
      <c r="M722" s="174"/>
      <c r="N722" s="186">
        <v>0</v>
      </c>
      <c r="O722" s="174"/>
      <c r="P722" s="174"/>
      <c r="Q722" s="174"/>
      <c r="R722" s="174"/>
      <c r="S722" s="174"/>
      <c r="T722" s="174"/>
    </row>
    <row r="723" spans="2:20" s="333" customFormat="1" ht="15" customHeight="1" x14ac:dyDescent="0.25">
      <c r="B723" s="518" t="s">
        <v>40</v>
      </c>
      <c r="C723" s="518" t="s">
        <v>144</v>
      </c>
      <c r="E723" s="174"/>
      <c r="F723" s="174"/>
      <c r="G723" s="578">
        <v>-0.26300000000000001</v>
      </c>
      <c r="H723" s="174"/>
      <c r="I723" s="174"/>
      <c r="J723" s="174"/>
      <c r="K723" s="174"/>
      <c r="L723" s="174"/>
      <c r="M723" s="174"/>
      <c r="N723" s="186">
        <v>0</v>
      </c>
      <c r="O723" s="174"/>
      <c r="P723" s="174"/>
      <c r="Q723" s="174"/>
      <c r="R723" s="174"/>
      <c r="S723" s="174"/>
      <c r="T723" s="174"/>
    </row>
    <row r="724" spans="2:20" s="333" customFormat="1" ht="15" customHeight="1" x14ac:dyDescent="0.25">
      <c r="B724" s="518" t="s">
        <v>40</v>
      </c>
      <c r="C724" s="518" t="s">
        <v>101</v>
      </c>
      <c r="E724" s="174"/>
      <c r="F724" s="174"/>
      <c r="G724" s="578">
        <v>-0.3</v>
      </c>
      <c r="H724" s="174"/>
      <c r="I724" s="174"/>
      <c r="J724" s="174"/>
      <c r="K724" s="174"/>
      <c r="L724" s="174"/>
      <c r="M724" s="174"/>
      <c r="N724" s="186">
        <v>0</v>
      </c>
      <c r="O724" s="174"/>
      <c r="P724" s="174"/>
      <c r="Q724" s="174"/>
      <c r="R724" s="174"/>
      <c r="S724" s="174"/>
      <c r="T724" s="174"/>
    </row>
    <row r="725" spans="2:20" s="333" customFormat="1" ht="15" customHeight="1" x14ac:dyDescent="0.25">
      <c r="B725" s="518" t="s">
        <v>40</v>
      </c>
      <c r="C725" s="518" t="s">
        <v>193</v>
      </c>
      <c r="E725" s="174"/>
      <c r="F725" s="174"/>
      <c r="G725" s="578">
        <v>-0.23</v>
      </c>
      <c r="H725" s="174"/>
      <c r="I725" s="174"/>
      <c r="J725" s="174"/>
      <c r="K725" s="174"/>
      <c r="L725" s="174"/>
      <c r="M725" s="174"/>
      <c r="N725" s="186">
        <v>0</v>
      </c>
      <c r="O725" s="174"/>
      <c r="P725" s="174"/>
      <c r="Q725" s="174"/>
      <c r="R725" s="174"/>
      <c r="S725" s="174"/>
      <c r="T725" s="174"/>
    </row>
    <row r="726" spans="2:20" s="333" customFormat="1" ht="15" customHeight="1" x14ac:dyDescent="0.25">
      <c r="B726" s="518" t="s">
        <v>64</v>
      </c>
      <c r="C726" s="518" t="s">
        <v>101</v>
      </c>
      <c r="E726" s="174"/>
      <c r="F726" s="174"/>
      <c r="G726" s="578">
        <v>-0.3</v>
      </c>
      <c r="H726" s="174"/>
      <c r="I726" s="174"/>
      <c r="J726" s="174"/>
      <c r="K726" s="174"/>
      <c r="L726" s="174"/>
      <c r="M726" s="174"/>
      <c r="N726" s="186">
        <v>0</v>
      </c>
      <c r="O726" s="174"/>
      <c r="P726" s="174"/>
      <c r="Q726" s="174"/>
      <c r="R726" s="174"/>
      <c r="S726" s="174"/>
      <c r="T726" s="174"/>
    </row>
    <row r="727" spans="2:20" s="333" customFormat="1" ht="15" customHeight="1" x14ac:dyDescent="0.25">
      <c r="B727" s="518" t="s">
        <v>58</v>
      </c>
      <c r="C727" s="518" t="s">
        <v>82</v>
      </c>
      <c r="E727" s="174"/>
      <c r="F727" s="174"/>
      <c r="G727" s="578">
        <v>-0.41699999999999998</v>
      </c>
      <c r="H727" s="174"/>
      <c r="I727" s="174"/>
      <c r="J727" s="174"/>
      <c r="K727" s="174"/>
      <c r="L727" s="174"/>
      <c r="M727" s="174"/>
      <c r="N727" s="186">
        <v>0</v>
      </c>
      <c r="O727" s="174"/>
      <c r="P727" s="174"/>
      <c r="Q727" s="174"/>
      <c r="R727" s="174"/>
      <c r="S727" s="174"/>
      <c r="T727" s="174"/>
    </row>
    <row r="728" spans="2:20" s="333" customFormat="1" ht="15" customHeight="1" x14ac:dyDescent="0.25">
      <c r="B728" s="518" t="s">
        <v>58</v>
      </c>
      <c r="C728" s="518" t="s">
        <v>101</v>
      </c>
      <c r="E728" s="174"/>
      <c r="F728" s="174"/>
      <c r="G728" s="578">
        <v>-0.3</v>
      </c>
      <c r="H728" s="174"/>
      <c r="I728" s="174"/>
      <c r="J728" s="174"/>
      <c r="K728" s="174"/>
      <c r="L728" s="174"/>
      <c r="M728" s="174"/>
      <c r="N728" s="186">
        <v>0</v>
      </c>
      <c r="O728" s="174"/>
      <c r="P728" s="174"/>
      <c r="Q728" s="174"/>
      <c r="R728" s="174"/>
      <c r="S728" s="174"/>
      <c r="T728" s="174"/>
    </row>
    <row r="729" spans="2:20" s="333" customFormat="1" ht="15" customHeight="1" x14ac:dyDescent="0.25">
      <c r="B729" s="518" t="s">
        <v>76</v>
      </c>
      <c r="C729" s="518" t="s">
        <v>82</v>
      </c>
      <c r="E729" s="174"/>
      <c r="F729" s="174"/>
      <c r="G729" s="578">
        <v>-0.41699999999999998</v>
      </c>
      <c r="H729" s="174"/>
      <c r="I729" s="174"/>
      <c r="J729" s="174"/>
      <c r="K729" s="174"/>
      <c r="L729" s="174"/>
      <c r="M729" s="174"/>
      <c r="N729" s="186">
        <v>0</v>
      </c>
      <c r="O729" s="174"/>
      <c r="P729" s="174"/>
      <c r="Q729" s="174"/>
      <c r="R729" s="174"/>
      <c r="S729" s="174"/>
      <c r="T729" s="174"/>
    </row>
    <row r="730" spans="2:20" s="333" customFormat="1" ht="15" customHeight="1" x14ac:dyDescent="0.25">
      <c r="B730" s="518" t="s">
        <v>76</v>
      </c>
      <c r="C730" s="518" t="s">
        <v>112</v>
      </c>
      <c r="E730" s="174"/>
      <c r="F730" s="174"/>
      <c r="G730" s="578">
        <v>-0.222</v>
      </c>
      <c r="H730" s="174"/>
      <c r="I730" s="174"/>
      <c r="J730" s="174"/>
      <c r="K730" s="174"/>
      <c r="L730" s="174"/>
      <c r="M730" s="174"/>
      <c r="N730" s="186">
        <v>0</v>
      </c>
      <c r="O730" s="174"/>
      <c r="P730" s="174"/>
      <c r="Q730" s="174"/>
      <c r="R730" s="174"/>
      <c r="S730" s="174"/>
      <c r="T730" s="174"/>
    </row>
    <row r="731" spans="2:20" s="333" customFormat="1" ht="15" customHeight="1" x14ac:dyDescent="0.25">
      <c r="B731" s="518" t="s">
        <v>76</v>
      </c>
      <c r="C731" s="518" t="s">
        <v>133</v>
      </c>
      <c r="E731" s="174"/>
      <c r="F731" s="174"/>
      <c r="G731" s="578">
        <v>-0.222</v>
      </c>
      <c r="H731" s="174"/>
      <c r="I731" s="174"/>
      <c r="J731" s="174"/>
      <c r="K731" s="174"/>
      <c r="L731" s="174"/>
      <c r="M731" s="174"/>
      <c r="N731" s="186">
        <v>0</v>
      </c>
      <c r="O731" s="174"/>
      <c r="P731" s="174"/>
      <c r="Q731" s="174"/>
      <c r="R731" s="174"/>
      <c r="S731" s="174"/>
      <c r="T731" s="174"/>
    </row>
    <row r="732" spans="2:20" s="333" customFormat="1" ht="15" customHeight="1" x14ac:dyDescent="0.25">
      <c r="B732" s="518" t="s">
        <v>76</v>
      </c>
      <c r="C732" s="518" t="s">
        <v>101</v>
      </c>
      <c r="E732" s="174"/>
      <c r="F732" s="174"/>
      <c r="G732" s="578">
        <v>-0.3</v>
      </c>
      <c r="H732" s="174"/>
      <c r="I732" s="174"/>
      <c r="J732" s="174"/>
      <c r="K732" s="174"/>
      <c r="L732" s="174"/>
      <c r="M732" s="174"/>
      <c r="N732" s="186">
        <v>0</v>
      </c>
      <c r="O732" s="174"/>
      <c r="P732" s="174"/>
      <c r="Q732" s="174"/>
      <c r="R732" s="174"/>
      <c r="S732" s="174"/>
      <c r="T732" s="174"/>
    </row>
    <row r="733" spans="2:20" s="333" customFormat="1" ht="15" customHeight="1" x14ac:dyDescent="0.25">
      <c r="B733" s="518" t="s">
        <v>625</v>
      </c>
      <c r="C733" s="518" t="s">
        <v>101</v>
      </c>
      <c r="E733" s="174"/>
      <c r="F733" s="174"/>
      <c r="G733" s="578">
        <v>-0.1</v>
      </c>
      <c r="H733" s="174"/>
      <c r="I733" s="174"/>
      <c r="J733" s="174"/>
      <c r="K733" s="174"/>
      <c r="L733" s="174"/>
      <c r="M733" s="174"/>
      <c r="N733" s="186">
        <v>0</v>
      </c>
      <c r="O733" s="174"/>
      <c r="P733" s="174"/>
      <c r="Q733" s="174"/>
      <c r="R733" s="174"/>
      <c r="S733" s="174"/>
      <c r="T733" s="174"/>
    </row>
    <row r="734" spans="2:20" s="333" customFormat="1" ht="15" customHeight="1" x14ac:dyDescent="0.25">
      <c r="B734" s="518" t="s">
        <v>142</v>
      </c>
      <c r="C734" s="518" t="s">
        <v>82</v>
      </c>
      <c r="E734" s="174"/>
      <c r="F734" s="174"/>
      <c r="G734" s="578">
        <v>-0.33300000000000002</v>
      </c>
      <c r="H734" s="174"/>
      <c r="I734" s="174"/>
      <c r="J734" s="174"/>
      <c r="K734" s="174"/>
      <c r="L734" s="174"/>
      <c r="M734" s="174"/>
      <c r="N734" s="186">
        <v>0</v>
      </c>
      <c r="O734" s="174"/>
      <c r="P734" s="174"/>
      <c r="Q734" s="174"/>
      <c r="R734" s="174"/>
      <c r="S734" s="174"/>
      <c r="T734" s="174"/>
    </row>
    <row r="735" spans="2:20" s="333" customFormat="1" ht="15" customHeight="1" x14ac:dyDescent="0.25">
      <c r="B735" s="518" t="s">
        <v>142</v>
      </c>
      <c r="C735" s="518" t="s">
        <v>112</v>
      </c>
      <c r="E735" s="174"/>
      <c r="F735" s="174"/>
      <c r="G735" s="578">
        <v>-0.111</v>
      </c>
      <c r="H735" s="174"/>
      <c r="I735" s="174"/>
      <c r="J735" s="174"/>
      <c r="K735" s="174"/>
      <c r="L735" s="174"/>
      <c r="M735" s="174"/>
      <c r="N735" s="186">
        <v>0</v>
      </c>
      <c r="O735" s="174"/>
      <c r="P735" s="174"/>
      <c r="Q735" s="174"/>
      <c r="R735" s="174"/>
      <c r="S735" s="174"/>
      <c r="T735" s="174"/>
    </row>
    <row r="736" spans="2:20" s="333" customFormat="1" ht="15" customHeight="1" x14ac:dyDescent="0.25">
      <c r="B736" s="518" t="s">
        <v>142</v>
      </c>
      <c r="C736" s="518" t="s">
        <v>133</v>
      </c>
      <c r="E736" s="174"/>
      <c r="F736" s="174"/>
      <c r="G736" s="578">
        <v>-0.111</v>
      </c>
      <c r="H736" s="174"/>
      <c r="I736" s="174"/>
      <c r="J736" s="174"/>
      <c r="K736" s="174"/>
      <c r="L736" s="174"/>
      <c r="M736" s="174"/>
      <c r="N736" s="186">
        <v>0</v>
      </c>
      <c r="O736" s="174"/>
      <c r="P736" s="174"/>
      <c r="Q736" s="174"/>
      <c r="R736" s="174"/>
      <c r="S736" s="174"/>
      <c r="T736" s="174"/>
    </row>
    <row r="737" spans="2:20" s="333" customFormat="1" ht="15" customHeight="1" x14ac:dyDescent="0.25">
      <c r="B737" s="518" t="s">
        <v>142</v>
      </c>
      <c r="C737" s="518" t="s">
        <v>101</v>
      </c>
      <c r="E737" s="174"/>
      <c r="F737" s="174"/>
      <c r="G737" s="578">
        <v>-0.2</v>
      </c>
      <c r="H737" s="174"/>
      <c r="I737" s="174"/>
      <c r="J737" s="174"/>
      <c r="K737" s="174"/>
      <c r="L737" s="174"/>
      <c r="M737" s="174"/>
      <c r="N737" s="186">
        <v>0</v>
      </c>
      <c r="O737" s="174"/>
      <c r="P737" s="174"/>
      <c r="Q737" s="174"/>
      <c r="R737" s="174"/>
      <c r="S737" s="174"/>
      <c r="T737" s="174"/>
    </row>
    <row r="738" spans="2:20" s="333" customFormat="1" ht="15" customHeight="1" x14ac:dyDescent="0.25">
      <c r="B738" s="518" t="s">
        <v>80</v>
      </c>
      <c r="C738" s="518" t="s">
        <v>82</v>
      </c>
      <c r="E738" s="174"/>
      <c r="F738" s="174"/>
      <c r="G738" s="578">
        <v>-0.33300000000000002</v>
      </c>
      <c r="H738" s="174"/>
      <c r="I738" s="174"/>
      <c r="J738" s="174"/>
      <c r="K738" s="174"/>
      <c r="L738" s="174"/>
      <c r="M738" s="174"/>
      <c r="N738" s="186">
        <v>0</v>
      </c>
      <c r="O738" s="174"/>
      <c r="P738" s="174"/>
      <c r="Q738" s="174"/>
      <c r="R738" s="174"/>
      <c r="S738" s="174"/>
      <c r="T738" s="174"/>
    </row>
    <row r="739" spans="2:20" s="333" customFormat="1" ht="15" customHeight="1" x14ac:dyDescent="0.25">
      <c r="B739" s="518" t="s">
        <v>80</v>
      </c>
      <c r="C739" s="518" t="s">
        <v>112</v>
      </c>
      <c r="E739" s="174"/>
      <c r="F739" s="174"/>
      <c r="G739" s="578">
        <v>-0.111</v>
      </c>
      <c r="H739" s="174"/>
      <c r="I739" s="174"/>
      <c r="J739" s="174"/>
      <c r="K739" s="174"/>
      <c r="L739" s="174"/>
      <c r="M739" s="174"/>
      <c r="N739" s="186">
        <v>0</v>
      </c>
      <c r="O739" s="174"/>
      <c r="P739" s="174"/>
      <c r="Q739" s="174"/>
      <c r="R739" s="174"/>
      <c r="S739" s="174"/>
      <c r="T739" s="174"/>
    </row>
    <row r="740" spans="2:20" s="333" customFormat="1" ht="15" customHeight="1" x14ac:dyDescent="0.25">
      <c r="B740" s="518" t="s">
        <v>80</v>
      </c>
      <c r="C740" s="518" t="s">
        <v>133</v>
      </c>
      <c r="E740" s="174"/>
      <c r="F740" s="174"/>
      <c r="G740" s="578">
        <v>-0.111</v>
      </c>
      <c r="H740" s="174"/>
      <c r="I740" s="174"/>
      <c r="J740" s="174"/>
      <c r="K740" s="174"/>
      <c r="L740" s="174"/>
      <c r="M740" s="174"/>
      <c r="N740" s="186">
        <v>0</v>
      </c>
      <c r="O740" s="174"/>
      <c r="P740" s="174"/>
      <c r="Q740" s="174"/>
      <c r="R740" s="174"/>
      <c r="S740" s="174"/>
      <c r="T740" s="174"/>
    </row>
    <row r="741" spans="2:20" s="333" customFormat="1" ht="15" customHeight="1" x14ac:dyDescent="0.25">
      <c r="B741" s="518" t="s">
        <v>80</v>
      </c>
      <c r="C741" s="518" t="s">
        <v>101</v>
      </c>
      <c r="E741" s="174"/>
      <c r="F741" s="174"/>
      <c r="G741" s="578">
        <v>-0.2</v>
      </c>
      <c r="H741" s="174"/>
      <c r="I741" s="174"/>
      <c r="J741" s="174"/>
      <c r="K741" s="174"/>
      <c r="L741" s="174"/>
      <c r="M741" s="174"/>
      <c r="N741" s="186">
        <v>0</v>
      </c>
      <c r="O741" s="174"/>
      <c r="P741" s="174"/>
      <c r="Q741" s="174"/>
      <c r="R741" s="174"/>
      <c r="S741" s="174"/>
      <c r="T741" s="174"/>
    </row>
    <row r="742" spans="2:20" s="333" customFormat="1" ht="15" customHeight="1" x14ac:dyDescent="0.25">
      <c r="B742" s="518" t="s">
        <v>82</v>
      </c>
      <c r="C742" s="518" t="s">
        <v>153</v>
      </c>
      <c r="E742" s="174"/>
      <c r="F742" s="174"/>
      <c r="G742" s="578">
        <v>0.71399999999999997</v>
      </c>
      <c r="H742" s="174"/>
      <c r="I742" s="174"/>
      <c r="J742" s="174"/>
      <c r="K742" s="174"/>
      <c r="L742" s="174"/>
      <c r="M742" s="174"/>
      <c r="N742" s="186">
        <v>0</v>
      </c>
      <c r="O742" s="174"/>
      <c r="P742" s="174"/>
      <c r="Q742" s="174"/>
      <c r="R742" s="174"/>
      <c r="S742" s="174"/>
      <c r="T742" s="174"/>
    </row>
    <row r="743" spans="2:20" s="333" customFormat="1" ht="15" customHeight="1" x14ac:dyDescent="0.25">
      <c r="B743" s="518" t="s">
        <v>82</v>
      </c>
      <c r="C743" s="518" t="s">
        <v>26</v>
      </c>
      <c r="E743" s="174"/>
      <c r="F743" s="174"/>
      <c r="G743" s="578">
        <v>0.5</v>
      </c>
      <c r="H743" s="174"/>
      <c r="I743" s="174"/>
      <c r="J743" s="174"/>
      <c r="K743" s="174"/>
      <c r="L743" s="174"/>
      <c r="M743" s="174"/>
      <c r="N743" s="186">
        <v>0</v>
      </c>
      <c r="O743" s="174"/>
      <c r="P743" s="174"/>
      <c r="Q743" s="174"/>
      <c r="R743" s="174"/>
      <c r="S743" s="174"/>
      <c r="T743" s="174"/>
    </row>
    <row r="744" spans="2:20" s="333" customFormat="1" ht="15" customHeight="1" x14ac:dyDescent="0.25">
      <c r="B744" s="518" t="s">
        <v>82</v>
      </c>
      <c r="C744" s="518" t="s">
        <v>70</v>
      </c>
      <c r="E744" s="174"/>
      <c r="F744" s="174"/>
      <c r="G744" s="578">
        <v>0.33300000000000002</v>
      </c>
      <c r="H744" s="174"/>
      <c r="I744" s="174"/>
      <c r="J744" s="174"/>
      <c r="K744" s="174"/>
      <c r="L744" s="174"/>
      <c r="M744" s="174"/>
      <c r="N744" s="186">
        <v>0</v>
      </c>
      <c r="O744" s="174"/>
      <c r="P744" s="174"/>
      <c r="Q744" s="174"/>
      <c r="R744" s="174"/>
      <c r="S744" s="174"/>
      <c r="T744" s="174"/>
    </row>
    <row r="745" spans="2:20" s="333" customFormat="1" ht="15" customHeight="1" x14ac:dyDescent="0.25">
      <c r="B745" s="518" t="s">
        <v>82</v>
      </c>
      <c r="C745" s="518" t="s">
        <v>85</v>
      </c>
      <c r="E745" s="174"/>
      <c r="F745" s="174"/>
      <c r="G745" s="578">
        <v>0.5</v>
      </c>
      <c r="H745" s="174"/>
      <c r="I745" s="174"/>
      <c r="J745" s="174"/>
      <c r="K745" s="174"/>
      <c r="L745" s="174"/>
      <c r="M745" s="174"/>
      <c r="N745" s="186">
        <v>0</v>
      </c>
      <c r="O745" s="174"/>
      <c r="P745" s="174"/>
      <c r="Q745" s="174"/>
      <c r="R745" s="174"/>
      <c r="S745" s="174"/>
      <c r="T745" s="174"/>
    </row>
    <row r="746" spans="2:20" s="333" customFormat="1" ht="15" customHeight="1" x14ac:dyDescent="0.25">
      <c r="B746" s="518" t="s">
        <v>82</v>
      </c>
      <c r="C746" s="518" t="s">
        <v>57</v>
      </c>
      <c r="E746" s="174"/>
      <c r="F746" s="174"/>
      <c r="G746" s="578">
        <v>0.71399999999999997</v>
      </c>
      <c r="H746" s="174"/>
      <c r="I746" s="174"/>
      <c r="J746" s="174"/>
      <c r="K746" s="174"/>
      <c r="L746" s="174"/>
      <c r="M746" s="174"/>
      <c r="N746" s="186">
        <v>0</v>
      </c>
      <c r="O746" s="174"/>
      <c r="P746" s="174"/>
      <c r="Q746" s="174"/>
      <c r="R746" s="174"/>
      <c r="S746" s="174"/>
      <c r="T746" s="174"/>
    </row>
    <row r="747" spans="2:20" s="333" customFormat="1" ht="15" customHeight="1" x14ac:dyDescent="0.25">
      <c r="B747" s="518" t="s">
        <v>82</v>
      </c>
      <c r="C747" s="518" t="s">
        <v>83</v>
      </c>
      <c r="E747" s="174"/>
      <c r="F747" s="174"/>
      <c r="G747" s="578">
        <v>0.5</v>
      </c>
      <c r="H747" s="174"/>
      <c r="I747" s="174"/>
      <c r="J747" s="174"/>
      <c r="K747" s="174"/>
      <c r="L747" s="174"/>
      <c r="M747" s="174"/>
      <c r="N747" s="186">
        <v>0</v>
      </c>
      <c r="O747" s="174"/>
      <c r="P747" s="174"/>
      <c r="Q747" s="174"/>
      <c r="R747" s="174"/>
      <c r="S747" s="174"/>
      <c r="T747" s="174"/>
    </row>
    <row r="748" spans="2:20" s="333" customFormat="1" ht="15" customHeight="1" x14ac:dyDescent="0.25">
      <c r="B748" s="518" t="s">
        <v>82</v>
      </c>
      <c r="C748" s="518" t="s">
        <v>92</v>
      </c>
      <c r="E748" s="174"/>
      <c r="F748" s="174"/>
      <c r="G748" s="578">
        <v>0.71399999999999997</v>
      </c>
      <c r="H748" s="174"/>
      <c r="I748" s="174"/>
      <c r="J748" s="174"/>
      <c r="K748" s="174"/>
      <c r="L748" s="174"/>
      <c r="M748" s="174"/>
      <c r="N748" s="186">
        <v>0</v>
      </c>
      <c r="O748" s="174"/>
      <c r="P748" s="174"/>
      <c r="Q748" s="174"/>
      <c r="R748" s="174"/>
      <c r="S748" s="174"/>
      <c r="T748" s="174"/>
    </row>
    <row r="749" spans="2:20" s="333" customFormat="1" ht="15" customHeight="1" x14ac:dyDescent="0.25">
      <c r="B749" s="518" t="s">
        <v>82</v>
      </c>
      <c r="C749" s="518" t="s">
        <v>137</v>
      </c>
      <c r="E749" s="174"/>
      <c r="F749" s="174"/>
      <c r="G749" s="578">
        <v>0.71399999999999997</v>
      </c>
      <c r="H749" s="174"/>
      <c r="I749" s="174"/>
      <c r="J749" s="174"/>
      <c r="K749" s="174"/>
      <c r="L749" s="174"/>
      <c r="M749" s="174"/>
      <c r="N749" s="186">
        <v>0</v>
      </c>
      <c r="O749" s="174"/>
      <c r="P749" s="174"/>
      <c r="Q749" s="174"/>
      <c r="R749" s="174"/>
      <c r="S749" s="174"/>
      <c r="T749" s="174"/>
    </row>
    <row r="750" spans="2:20" s="333" customFormat="1" ht="15" customHeight="1" x14ac:dyDescent="0.25">
      <c r="B750" s="518" t="s">
        <v>82</v>
      </c>
      <c r="C750" s="518" t="s">
        <v>100</v>
      </c>
      <c r="E750" s="174"/>
      <c r="F750" s="174"/>
      <c r="G750" s="578">
        <v>0.5</v>
      </c>
      <c r="H750" s="174"/>
      <c r="I750" s="174"/>
      <c r="J750" s="174"/>
      <c r="K750" s="174"/>
      <c r="L750" s="174"/>
      <c r="M750" s="174"/>
      <c r="N750" s="186">
        <v>0</v>
      </c>
      <c r="O750" s="174"/>
      <c r="P750" s="174"/>
      <c r="Q750" s="174"/>
      <c r="R750" s="174"/>
      <c r="S750" s="174"/>
      <c r="T750" s="174"/>
    </row>
    <row r="751" spans="2:20" s="333" customFormat="1" ht="15" customHeight="1" x14ac:dyDescent="0.25">
      <c r="B751" s="518" t="s">
        <v>82</v>
      </c>
      <c r="C751" s="518" t="s">
        <v>87</v>
      </c>
      <c r="E751" s="174"/>
      <c r="F751" s="174"/>
      <c r="G751" s="578">
        <v>0.5</v>
      </c>
      <c r="H751" s="174"/>
      <c r="I751" s="174"/>
      <c r="J751" s="174"/>
      <c r="K751" s="174"/>
      <c r="L751" s="174"/>
      <c r="M751" s="174"/>
      <c r="N751" s="186">
        <v>0</v>
      </c>
      <c r="O751" s="174"/>
      <c r="P751" s="174"/>
      <c r="Q751" s="174"/>
      <c r="R751" s="174"/>
      <c r="S751" s="174"/>
      <c r="T751" s="174"/>
    </row>
    <row r="752" spans="2:20" s="333" customFormat="1" ht="15" customHeight="1" x14ac:dyDescent="0.25">
      <c r="B752" s="518" t="s">
        <v>82</v>
      </c>
      <c r="C752" s="518" t="s">
        <v>97</v>
      </c>
      <c r="E752" s="174"/>
      <c r="F752" s="174"/>
      <c r="G752" s="578">
        <v>0.71399999999999997</v>
      </c>
      <c r="H752" s="174"/>
      <c r="I752" s="174"/>
      <c r="J752" s="174"/>
      <c r="K752" s="174"/>
      <c r="L752" s="174"/>
      <c r="M752" s="174"/>
      <c r="N752" s="186">
        <v>0</v>
      </c>
      <c r="O752" s="174"/>
      <c r="P752" s="174"/>
      <c r="Q752" s="174"/>
      <c r="R752" s="174"/>
      <c r="S752" s="174"/>
      <c r="T752" s="174"/>
    </row>
    <row r="753" spans="2:20" s="333" customFormat="1" ht="15" customHeight="1" x14ac:dyDescent="0.25">
      <c r="B753" s="518" t="s">
        <v>82</v>
      </c>
      <c r="C753" s="518" t="s">
        <v>103</v>
      </c>
      <c r="E753" s="174"/>
      <c r="F753" s="174"/>
      <c r="G753" s="578">
        <v>0.71399999999999997</v>
      </c>
      <c r="H753" s="174"/>
      <c r="I753" s="174"/>
      <c r="J753" s="174"/>
      <c r="K753" s="174"/>
      <c r="L753" s="174"/>
      <c r="M753" s="174"/>
      <c r="N753" s="186">
        <v>0</v>
      </c>
      <c r="O753" s="174"/>
      <c r="P753" s="174"/>
      <c r="Q753" s="174"/>
      <c r="R753" s="174"/>
      <c r="S753" s="174"/>
      <c r="T753" s="174"/>
    </row>
    <row r="754" spans="2:20" s="333" customFormat="1" ht="15" customHeight="1" x14ac:dyDescent="0.25">
      <c r="B754" s="518" t="s">
        <v>82</v>
      </c>
      <c r="C754" s="518" t="s">
        <v>118</v>
      </c>
      <c r="E754" s="174"/>
      <c r="F754" s="174"/>
      <c r="G754" s="578">
        <v>0.5</v>
      </c>
      <c r="H754" s="174"/>
      <c r="I754" s="174"/>
      <c r="J754" s="174"/>
      <c r="K754" s="174"/>
      <c r="L754" s="174"/>
      <c r="M754" s="174"/>
      <c r="N754" s="186">
        <v>0</v>
      </c>
      <c r="O754" s="174"/>
      <c r="P754" s="174"/>
      <c r="Q754" s="174"/>
      <c r="R754" s="174"/>
      <c r="S754" s="174"/>
      <c r="T754" s="174"/>
    </row>
    <row r="755" spans="2:20" s="333" customFormat="1" ht="15" customHeight="1" x14ac:dyDescent="0.25">
      <c r="B755" s="518" t="s">
        <v>82</v>
      </c>
      <c r="C755" s="518" t="s">
        <v>102</v>
      </c>
      <c r="E755" s="174"/>
      <c r="F755" s="174"/>
      <c r="G755" s="578">
        <v>0.5</v>
      </c>
      <c r="H755" s="174"/>
      <c r="I755" s="174"/>
      <c r="J755" s="174"/>
      <c r="K755" s="174"/>
      <c r="L755" s="174"/>
      <c r="M755" s="174"/>
      <c r="N755" s="186">
        <v>0</v>
      </c>
      <c r="O755" s="174"/>
      <c r="P755" s="174"/>
      <c r="Q755" s="174"/>
      <c r="R755" s="174"/>
      <c r="S755" s="174"/>
      <c r="T755" s="174"/>
    </row>
    <row r="756" spans="2:20" s="333" customFormat="1" ht="15" customHeight="1" x14ac:dyDescent="0.25">
      <c r="B756" s="518" t="s">
        <v>82</v>
      </c>
      <c r="C756" s="518" t="s">
        <v>611</v>
      </c>
      <c r="E756" s="174"/>
      <c r="F756" s="174"/>
      <c r="G756" s="578">
        <v>0.26300000000000001</v>
      </c>
      <c r="H756" s="174"/>
      <c r="I756" s="174"/>
      <c r="J756" s="174"/>
      <c r="K756" s="174"/>
      <c r="L756" s="174"/>
      <c r="M756" s="174"/>
      <c r="N756" s="186">
        <v>0</v>
      </c>
      <c r="O756" s="174"/>
      <c r="P756" s="174"/>
      <c r="Q756" s="174"/>
      <c r="R756" s="174"/>
      <c r="S756" s="174"/>
      <c r="T756" s="174"/>
    </row>
    <row r="757" spans="2:20" s="333" customFormat="1" ht="15" customHeight="1" x14ac:dyDescent="0.25">
      <c r="B757" s="518" t="s">
        <v>82</v>
      </c>
      <c r="C757" s="518" t="s">
        <v>178</v>
      </c>
      <c r="E757" s="174"/>
      <c r="F757" s="174"/>
      <c r="G757" s="578">
        <v>0.5</v>
      </c>
      <c r="H757" s="174"/>
      <c r="I757" s="174"/>
      <c r="J757" s="174"/>
      <c r="K757" s="174"/>
      <c r="L757" s="174"/>
      <c r="M757" s="174"/>
      <c r="N757" s="186">
        <v>0</v>
      </c>
      <c r="O757" s="174"/>
      <c r="P757" s="174"/>
      <c r="Q757" s="174"/>
      <c r="R757" s="174"/>
      <c r="S757" s="174"/>
      <c r="T757" s="174"/>
    </row>
    <row r="758" spans="2:20" s="333" customFormat="1" ht="15" customHeight="1" x14ac:dyDescent="0.25">
      <c r="B758" s="518" t="s">
        <v>82</v>
      </c>
      <c r="C758" s="518" t="s">
        <v>628</v>
      </c>
      <c r="E758" s="174"/>
      <c r="F758" s="174"/>
      <c r="G758" s="578">
        <v>0.5</v>
      </c>
      <c r="H758" s="174"/>
      <c r="I758" s="174"/>
      <c r="J758" s="174"/>
      <c r="K758" s="174"/>
      <c r="L758" s="174"/>
      <c r="M758" s="174"/>
      <c r="N758" s="186">
        <v>0</v>
      </c>
      <c r="O758" s="174"/>
      <c r="P758" s="174"/>
      <c r="Q758" s="174"/>
      <c r="R758" s="174"/>
      <c r="S758" s="174"/>
      <c r="T758" s="174"/>
    </row>
    <row r="759" spans="2:20" s="333" customFormat="1" ht="15" customHeight="1" x14ac:dyDescent="0.25">
      <c r="B759" s="518" t="s">
        <v>82</v>
      </c>
      <c r="C759" s="518" t="s">
        <v>179</v>
      </c>
      <c r="E759" s="174"/>
      <c r="F759" s="174"/>
      <c r="G759" s="578">
        <v>0.5</v>
      </c>
      <c r="H759" s="174"/>
      <c r="I759" s="174"/>
      <c r="J759" s="174"/>
      <c r="K759" s="174"/>
      <c r="L759" s="174"/>
      <c r="M759" s="174"/>
      <c r="N759" s="186">
        <v>0</v>
      </c>
      <c r="O759" s="174"/>
      <c r="P759" s="174"/>
      <c r="Q759" s="174"/>
      <c r="R759" s="174"/>
      <c r="S759" s="174"/>
      <c r="T759" s="174"/>
    </row>
    <row r="760" spans="2:20" s="333" customFormat="1" ht="15" customHeight="1" x14ac:dyDescent="0.25">
      <c r="B760" s="518" t="s">
        <v>82</v>
      </c>
      <c r="C760" s="518" t="s">
        <v>96</v>
      </c>
      <c r="E760" s="174"/>
      <c r="F760" s="174"/>
      <c r="G760" s="578">
        <v>0.5</v>
      </c>
      <c r="H760" s="174"/>
      <c r="I760" s="174"/>
      <c r="J760" s="174"/>
      <c r="K760" s="174"/>
      <c r="L760" s="174"/>
      <c r="M760" s="174"/>
      <c r="N760" s="186">
        <v>0</v>
      </c>
      <c r="O760" s="174"/>
      <c r="P760" s="174"/>
      <c r="Q760" s="174"/>
      <c r="R760" s="174"/>
      <c r="S760" s="174"/>
      <c r="T760" s="174"/>
    </row>
    <row r="761" spans="2:20" s="333" customFormat="1" ht="15" customHeight="1" x14ac:dyDescent="0.25">
      <c r="B761" s="518" t="s">
        <v>82</v>
      </c>
      <c r="C761" s="518" t="s">
        <v>175</v>
      </c>
      <c r="E761" s="174"/>
      <c r="F761" s="174"/>
      <c r="G761" s="578">
        <v>0.5</v>
      </c>
      <c r="H761" s="174"/>
      <c r="I761" s="174"/>
      <c r="J761" s="174"/>
      <c r="K761" s="174"/>
      <c r="L761" s="174"/>
      <c r="M761" s="174"/>
      <c r="N761" s="186">
        <v>0</v>
      </c>
      <c r="O761" s="174"/>
      <c r="P761" s="174"/>
      <c r="Q761" s="174"/>
      <c r="R761" s="174"/>
      <c r="S761" s="174"/>
      <c r="T761" s="174"/>
    </row>
    <row r="762" spans="2:20" s="333" customFormat="1" ht="15" customHeight="1" x14ac:dyDescent="0.25">
      <c r="B762" s="518" t="s">
        <v>82</v>
      </c>
      <c r="C762" s="518" t="s">
        <v>151</v>
      </c>
      <c r="E762" s="174"/>
      <c r="F762" s="174"/>
      <c r="G762" s="578">
        <v>0.5</v>
      </c>
      <c r="H762" s="174"/>
      <c r="I762" s="174"/>
      <c r="J762" s="174"/>
      <c r="K762" s="174"/>
      <c r="L762" s="174"/>
      <c r="M762" s="174"/>
      <c r="N762" s="186">
        <v>0</v>
      </c>
      <c r="O762" s="174"/>
      <c r="P762" s="174"/>
      <c r="Q762" s="174"/>
      <c r="R762" s="174"/>
      <c r="S762" s="174"/>
      <c r="T762" s="174"/>
    </row>
    <row r="763" spans="2:20" s="333" customFormat="1" ht="15" customHeight="1" x14ac:dyDescent="0.25">
      <c r="B763" s="518" t="s">
        <v>82</v>
      </c>
      <c r="C763" s="518" t="s">
        <v>90</v>
      </c>
      <c r="E763" s="174"/>
      <c r="F763" s="174"/>
      <c r="G763" s="578">
        <v>0.5</v>
      </c>
      <c r="H763" s="174"/>
      <c r="I763" s="174"/>
      <c r="J763" s="174"/>
      <c r="K763" s="174"/>
      <c r="L763" s="174"/>
      <c r="M763" s="174"/>
      <c r="N763" s="186">
        <v>0</v>
      </c>
      <c r="O763" s="174"/>
      <c r="P763" s="174"/>
      <c r="Q763" s="174"/>
      <c r="R763" s="174"/>
      <c r="S763" s="174"/>
      <c r="T763" s="174"/>
    </row>
    <row r="764" spans="2:20" s="333" customFormat="1" ht="15" customHeight="1" x14ac:dyDescent="0.25">
      <c r="B764" s="518" t="s">
        <v>82</v>
      </c>
      <c r="C764" s="518" t="s">
        <v>188</v>
      </c>
      <c r="E764" s="174"/>
      <c r="F764" s="174"/>
      <c r="G764" s="578">
        <v>0.71399999999999997</v>
      </c>
      <c r="H764" s="174"/>
      <c r="I764" s="174"/>
      <c r="J764" s="174"/>
      <c r="K764" s="174"/>
      <c r="L764" s="174"/>
      <c r="M764" s="174"/>
      <c r="N764" s="186">
        <v>0</v>
      </c>
      <c r="O764" s="174"/>
      <c r="P764" s="174"/>
      <c r="Q764" s="174"/>
      <c r="R764" s="174"/>
      <c r="S764" s="174"/>
      <c r="T764" s="174"/>
    </row>
    <row r="765" spans="2:20" s="333" customFormat="1" ht="15" customHeight="1" x14ac:dyDescent="0.25">
      <c r="B765" s="518" t="s">
        <v>82</v>
      </c>
      <c r="C765" s="518" t="s">
        <v>480</v>
      </c>
      <c r="E765" s="174"/>
      <c r="F765" s="174"/>
      <c r="G765" s="578">
        <v>0.5</v>
      </c>
      <c r="H765" s="174"/>
      <c r="I765" s="174"/>
      <c r="J765" s="174"/>
      <c r="K765" s="174"/>
      <c r="L765" s="174"/>
      <c r="M765" s="174"/>
      <c r="N765" s="186">
        <v>0</v>
      </c>
      <c r="O765" s="174"/>
      <c r="P765" s="174"/>
      <c r="Q765" s="174"/>
      <c r="R765" s="174"/>
      <c r="S765" s="174"/>
      <c r="T765" s="174"/>
    </row>
    <row r="766" spans="2:20" s="333" customFormat="1" ht="15" customHeight="1" x14ac:dyDescent="0.25">
      <c r="B766" s="518" t="s">
        <v>82</v>
      </c>
      <c r="C766" s="518" t="s">
        <v>112</v>
      </c>
      <c r="E766" s="174"/>
      <c r="F766" s="174"/>
      <c r="G766" s="578">
        <v>0.33300000000000002</v>
      </c>
      <c r="H766" s="174"/>
      <c r="I766" s="174"/>
      <c r="J766" s="174"/>
      <c r="K766" s="174"/>
      <c r="L766" s="174"/>
      <c r="M766" s="174"/>
      <c r="N766" s="186">
        <v>0</v>
      </c>
      <c r="O766" s="174"/>
      <c r="P766" s="174"/>
      <c r="Q766" s="174"/>
      <c r="R766" s="174"/>
      <c r="S766" s="174"/>
      <c r="T766" s="174"/>
    </row>
    <row r="767" spans="2:20" s="333" customFormat="1" ht="15" customHeight="1" x14ac:dyDescent="0.25">
      <c r="B767" s="518" t="s">
        <v>82</v>
      </c>
      <c r="C767" s="518" t="s">
        <v>115</v>
      </c>
      <c r="E767" s="174"/>
      <c r="F767" s="174"/>
      <c r="G767" s="578">
        <v>0.5</v>
      </c>
      <c r="H767" s="174"/>
      <c r="I767" s="174"/>
      <c r="J767" s="174"/>
      <c r="K767" s="174"/>
      <c r="L767" s="174"/>
      <c r="M767" s="174"/>
      <c r="N767" s="186">
        <v>0</v>
      </c>
      <c r="O767" s="174"/>
      <c r="P767" s="174"/>
      <c r="Q767" s="174"/>
      <c r="R767" s="174"/>
      <c r="S767" s="174"/>
      <c r="T767" s="174"/>
    </row>
    <row r="768" spans="2:20" s="333" customFormat="1" ht="15" customHeight="1" x14ac:dyDescent="0.25">
      <c r="B768" s="518" t="s">
        <v>82</v>
      </c>
      <c r="C768" s="518" t="s">
        <v>106</v>
      </c>
      <c r="E768" s="174"/>
      <c r="F768" s="174"/>
      <c r="G768" s="578">
        <v>9.0999999999999998E-2</v>
      </c>
      <c r="H768" s="174"/>
      <c r="I768" s="174"/>
      <c r="J768" s="174"/>
      <c r="K768" s="174"/>
      <c r="L768" s="174"/>
      <c r="M768" s="174"/>
      <c r="N768" s="186">
        <v>0</v>
      </c>
      <c r="O768" s="174"/>
      <c r="P768" s="174"/>
      <c r="Q768" s="174"/>
      <c r="R768" s="174"/>
      <c r="S768" s="174"/>
      <c r="T768" s="174"/>
    </row>
    <row r="769" spans="2:20" s="333" customFormat="1" ht="15" customHeight="1" x14ac:dyDescent="0.25">
      <c r="B769" s="518" t="s">
        <v>82</v>
      </c>
      <c r="C769" s="518" t="s">
        <v>109</v>
      </c>
      <c r="E769" s="174"/>
      <c r="F769" s="174"/>
      <c r="G769" s="578">
        <v>0.5</v>
      </c>
      <c r="H769" s="174"/>
      <c r="I769" s="174"/>
      <c r="J769" s="174"/>
      <c r="K769" s="174"/>
      <c r="L769" s="174"/>
      <c r="M769" s="174"/>
      <c r="N769" s="186">
        <v>0</v>
      </c>
      <c r="O769" s="174"/>
      <c r="P769" s="174"/>
      <c r="Q769" s="174"/>
      <c r="R769" s="174"/>
      <c r="S769" s="174"/>
      <c r="T769" s="174"/>
    </row>
    <row r="770" spans="2:20" s="333" customFormat="1" ht="15" customHeight="1" x14ac:dyDescent="0.25">
      <c r="B770" s="518" t="s">
        <v>82</v>
      </c>
      <c r="C770" s="518" t="s">
        <v>172</v>
      </c>
      <c r="E770" s="174"/>
      <c r="F770" s="174"/>
      <c r="G770" s="578">
        <v>0.5</v>
      </c>
      <c r="H770" s="174"/>
      <c r="I770" s="174"/>
      <c r="J770" s="174"/>
      <c r="K770" s="174"/>
      <c r="L770" s="174"/>
      <c r="M770" s="174"/>
      <c r="N770" s="186">
        <v>0</v>
      </c>
      <c r="O770" s="174"/>
      <c r="P770" s="174"/>
      <c r="Q770" s="174"/>
      <c r="R770" s="174"/>
      <c r="S770" s="174"/>
      <c r="T770" s="174"/>
    </row>
    <row r="771" spans="2:20" s="333" customFormat="1" ht="15" customHeight="1" x14ac:dyDescent="0.25">
      <c r="B771" s="518" t="s">
        <v>82</v>
      </c>
      <c r="C771" s="518" t="s">
        <v>631</v>
      </c>
      <c r="E771" s="174"/>
      <c r="F771" s="174"/>
      <c r="G771" s="578">
        <v>0.5</v>
      </c>
      <c r="H771" s="174"/>
      <c r="I771" s="174"/>
      <c r="J771" s="174"/>
      <c r="K771" s="174"/>
      <c r="L771" s="174"/>
      <c r="M771" s="174"/>
      <c r="N771" s="186">
        <v>0</v>
      </c>
      <c r="O771" s="174"/>
      <c r="P771" s="174"/>
      <c r="Q771" s="174"/>
      <c r="R771" s="174"/>
      <c r="S771" s="174"/>
      <c r="T771" s="174"/>
    </row>
    <row r="772" spans="2:20" s="333" customFormat="1" ht="15" customHeight="1" x14ac:dyDescent="0.25">
      <c r="B772" s="518" t="s">
        <v>82</v>
      </c>
      <c r="C772" s="518" t="s">
        <v>121</v>
      </c>
      <c r="E772" s="174"/>
      <c r="F772" s="174"/>
      <c r="G772" s="578">
        <v>0.71399999999999997</v>
      </c>
      <c r="H772" s="174"/>
      <c r="I772" s="174"/>
      <c r="J772" s="174"/>
      <c r="K772" s="174"/>
      <c r="L772" s="174"/>
      <c r="M772" s="174"/>
      <c r="N772" s="186">
        <v>0</v>
      </c>
      <c r="O772" s="174"/>
      <c r="P772" s="174"/>
      <c r="Q772" s="174"/>
      <c r="R772" s="174"/>
      <c r="S772" s="174"/>
      <c r="T772" s="174"/>
    </row>
    <row r="773" spans="2:20" s="333" customFormat="1" ht="15" customHeight="1" x14ac:dyDescent="0.25">
      <c r="B773" s="518" t="s">
        <v>82</v>
      </c>
      <c r="C773" s="518" t="s">
        <v>116</v>
      </c>
      <c r="E773" s="174"/>
      <c r="F773" s="174"/>
      <c r="G773" s="578">
        <v>0.71399999999999997</v>
      </c>
      <c r="H773" s="174"/>
      <c r="I773" s="174"/>
      <c r="J773" s="174"/>
      <c r="K773" s="174"/>
      <c r="L773" s="174"/>
      <c r="M773" s="174"/>
      <c r="N773" s="186">
        <v>0</v>
      </c>
      <c r="O773" s="174"/>
      <c r="P773" s="174"/>
      <c r="Q773" s="174"/>
      <c r="R773" s="174"/>
      <c r="S773" s="174"/>
      <c r="T773" s="174"/>
    </row>
    <row r="774" spans="2:20" s="333" customFormat="1" ht="15" customHeight="1" x14ac:dyDescent="0.25">
      <c r="B774" s="518" t="s">
        <v>82</v>
      </c>
      <c r="C774" s="518" t="s">
        <v>135</v>
      </c>
      <c r="E774" s="174"/>
      <c r="F774" s="174"/>
      <c r="G774" s="578">
        <v>0.5</v>
      </c>
      <c r="H774" s="174"/>
      <c r="I774" s="174"/>
      <c r="J774" s="174"/>
      <c r="K774" s="174"/>
      <c r="L774" s="174"/>
      <c r="M774" s="174"/>
      <c r="N774" s="186">
        <v>0</v>
      </c>
      <c r="O774" s="174"/>
      <c r="P774" s="174"/>
      <c r="Q774" s="174"/>
      <c r="R774" s="174"/>
      <c r="S774" s="174"/>
      <c r="T774" s="174"/>
    </row>
    <row r="775" spans="2:20" s="333" customFormat="1" ht="15" customHeight="1" x14ac:dyDescent="0.25">
      <c r="B775" s="518" t="s">
        <v>82</v>
      </c>
      <c r="C775" s="518" t="s">
        <v>167</v>
      </c>
      <c r="E775" s="174"/>
      <c r="F775" s="174"/>
      <c r="G775" s="578">
        <v>0.5</v>
      </c>
      <c r="H775" s="174"/>
      <c r="I775" s="174"/>
      <c r="J775" s="174"/>
      <c r="K775" s="174"/>
      <c r="L775" s="174"/>
      <c r="M775" s="174"/>
      <c r="N775" s="186">
        <v>0</v>
      </c>
      <c r="O775" s="174"/>
      <c r="P775" s="174"/>
      <c r="Q775" s="174"/>
      <c r="R775" s="174"/>
      <c r="S775" s="174"/>
      <c r="T775" s="174"/>
    </row>
    <row r="776" spans="2:20" s="333" customFormat="1" ht="15" customHeight="1" x14ac:dyDescent="0.25">
      <c r="B776" s="518" t="s">
        <v>82</v>
      </c>
      <c r="C776" s="518" t="s">
        <v>123</v>
      </c>
      <c r="E776" s="174"/>
      <c r="F776" s="174"/>
      <c r="G776" s="578">
        <v>0.5</v>
      </c>
      <c r="H776" s="174"/>
      <c r="I776" s="174"/>
      <c r="J776" s="174"/>
      <c r="K776" s="174"/>
      <c r="L776" s="174"/>
      <c r="M776" s="174"/>
      <c r="N776" s="186">
        <v>0</v>
      </c>
      <c r="O776" s="174"/>
      <c r="P776" s="174"/>
      <c r="Q776" s="174"/>
      <c r="R776" s="174"/>
      <c r="S776" s="174"/>
      <c r="T776" s="174"/>
    </row>
    <row r="777" spans="2:20" s="333" customFormat="1" ht="15" customHeight="1" x14ac:dyDescent="0.25">
      <c r="B777" s="518" t="s">
        <v>82</v>
      </c>
      <c r="C777" s="518" t="s">
        <v>261</v>
      </c>
      <c r="E777" s="174"/>
      <c r="F777" s="174"/>
      <c r="G777" s="578">
        <v>0.5</v>
      </c>
      <c r="H777" s="174"/>
      <c r="I777" s="174"/>
      <c r="J777" s="174"/>
      <c r="K777" s="174"/>
      <c r="L777" s="174"/>
      <c r="M777" s="174"/>
      <c r="N777" s="186">
        <v>0</v>
      </c>
      <c r="O777" s="174"/>
      <c r="P777" s="174"/>
      <c r="Q777" s="174"/>
      <c r="R777" s="174"/>
      <c r="S777" s="174"/>
      <c r="T777" s="174"/>
    </row>
    <row r="778" spans="2:20" s="333" customFormat="1" ht="15" customHeight="1" x14ac:dyDescent="0.25">
      <c r="B778" s="518" t="s">
        <v>82</v>
      </c>
      <c r="C778" s="518" t="s">
        <v>160</v>
      </c>
      <c r="E778" s="174"/>
      <c r="F778" s="174"/>
      <c r="G778" s="578">
        <v>0.5</v>
      </c>
      <c r="H778" s="174"/>
      <c r="I778" s="174"/>
      <c r="J778" s="174"/>
      <c r="K778" s="174"/>
      <c r="L778" s="174"/>
      <c r="M778" s="174"/>
      <c r="N778" s="186">
        <v>0</v>
      </c>
      <c r="O778" s="174"/>
      <c r="P778" s="174"/>
      <c r="Q778" s="174"/>
      <c r="R778" s="174"/>
      <c r="S778" s="174"/>
      <c r="T778" s="174"/>
    </row>
    <row r="779" spans="2:20" s="333" customFormat="1" ht="15" customHeight="1" x14ac:dyDescent="0.25">
      <c r="B779" s="518" t="s">
        <v>82</v>
      </c>
      <c r="C779" s="518" t="s">
        <v>149</v>
      </c>
      <c r="E779" s="174"/>
      <c r="F779" s="174"/>
      <c r="G779" s="578">
        <v>0.33300000000000002</v>
      </c>
      <c r="H779" s="174"/>
      <c r="I779" s="174"/>
      <c r="J779" s="174"/>
      <c r="K779" s="174"/>
      <c r="L779" s="174"/>
      <c r="M779" s="174"/>
      <c r="N779" s="186">
        <v>0</v>
      </c>
      <c r="O779" s="174"/>
      <c r="P779" s="174"/>
      <c r="Q779" s="174"/>
      <c r="R779" s="174"/>
      <c r="S779" s="174"/>
      <c r="T779" s="174"/>
    </row>
    <row r="780" spans="2:20" s="333" customFormat="1" ht="15" customHeight="1" x14ac:dyDescent="0.25">
      <c r="B780" s="518" t="s">
        <v>82</v>
      </c>
      <c r="C780" s="518" t="s">
        <v>130</v>
      </c>
      <c r="E780" s="174"/>
      <c r="F780" s="174"/>
      <c r="G780" s="578">
        <v>0.33300000000000002</v>
      </c>
      <c r="H780" s="174"/>
      <c r="I780" s="174"/>
      <c r="J780" s="174"/>
      <c r="K780" s="174"/>
      <c r="L780" s="174"/>
      <c r="M780" s="174"/>
      <c r="N780" s="186">
        <v>0</v>
      </c>
      <c r="O780" s="174"/>
      <c r="P780" s="174"/>
      <c r="Q780" s="174"/>
      <c r="R780" s="174"/>
      <c r="S780" s="174"/>
      <c r="T780" s="174"/>
    </row>
    <row r="781" spans="2:20" s="333" customFormat="1" ht="15" customHeight="1" x14ac:dyDescent="0.25">
      <c r="B781" s="518" t="s">
        <v>82</v>
      </c>
      <c r="C781" s="518" t="s">
        <v>632</v>
      </c>
      <c r="E781" s="174"/>
      <c r="F781" s="174"/>
      <c r="G781" s="578">
        <v>0.5</v>
      </c>
      <c r="H781" s="174"/>
      <c r="I781" s="174"/>
      <c r="J781" s="174"/>
      <c r="K781" s="174"/>
      <c r="L781" s="174"/>
      <c r="M781" s="174"/>
      <c r="N781" s="186">
        <v>0</v>
      </c>
      <c r="O781" s="174"/>
      <c r="P781" s="174"/>
      <c r="Q781" s="174"/>
      <c r="R781" s="174"/>
      <c r="S781" s="174"/>
      <c r="T781" s="174"/>
    </row>
    <row r="782" spans="2:20" s="333" customFormat="1" ht="15" customHeight="1" x14ac:dyDescent="0.25">
      <c r="B782" s="518" t="s">
        <v>82</v>
      </c>
      <c r="C782" s="518" t="s">
        <v>133</v>
      </c>
      <c r="E782" s="174"/>
      <c r="F782" s="174"/>
      <c r="G782" s="578">
        <v>0.33300000000000002</v>
      </c>
      <c r="H782" s="174"/>
      <c r="I782" s="174"/>
      <c r="J782" s="174"/>
      <c r="K782" s="174"/>
      <c r="L782" s="174"/>
      <c r="M782" s="174"/>
      <c r="N782" s="186">
        <v>0</v>
      </c>
      <c r="O782" s="174"/>
      <c r="P782" s="174"/>
      <c r="Q782" s="174"/>
      <c r="R782" s="174"/>
      <c r="S782" s="174"/>
      <c r="T782" s="174"/>
    </row>
    <row r="783" spans="2:20" s="333" customFormat="1" ht="15" customHeight="1" x14ac:dyDescent="0.25">
      <c r="B783" s="518" t="s">
        <v>82</v>
      </c>
      <c r="C783" s="518" t="s">
        <v>128</v>
      </c>
      <c r="E783" s="174"/>
      <c r="F783" s="174"/>
      <c r="G783" s="578">
        <v>0.26300000000000001</v>
      </c>
      <c r="H783" s="174"/>
      <c r="I783" s="174"/>
      <c r="J783" s="174"/>
      <c r="K783" s="174"/>
      <c r="L783" s="174"/>
      <c r="M783" s="174"/>
      <c r="N783" s="186">
        <v>0</v>
      </c>
      <c r="O783" s="174"/>
      <c r="P783" s="174"/>
      <c r="Q783" s="174"/>
      <c r="R783" s="174"/>
      <c r="S783" s="174"/>
      <c r="T783" s="174"/>
    </row>
    <row r="784" spans="2:20" s="333" customFormat="1" ht="15" customHeight="1" x14ac:dyDescent="0.25">
      <c r="B784" s="518" t="s">
        <v>82</v>
      </c>
      <c r="C784" s="518" t="s">
        <v>635</v>
      </c>
      <c r="E784" s="174"/>
      <c r="F784" s="174"/>
      <c r="G784" s="578">
        <v>0.5</v>
      </c>
      <c r="H784" s="174"/>
      <c r="I784" s="174"/>
      <c r="J784" s="174"/>
      <c r="K784" s="174"/>
      <c r="L784" s="174"/>
      <c r="M784" s="174"/>
      <c r="N784" s="186">
        <v>0</v>
      </c>
      <c r="O784" s="174"/>
      <c r="P784" s="174"/>
      <c r="Q784" s="174"/>
      <c r="R784" s="174"/>
      <c r="S784" s="174"/>
      <c r="T784" s="174"/>
    </row>
    <row r="785" spans="2:20" s="333" customFormat="1" ht="15" customHeight="1" x14ac:dyDescent="0.25">
      <c r="B785" s="518" t="s">
        <v>82</v>
      </c>
      <c r="C785" s="518" t="s">
        <v>191</v>
      </c>
      <c r="E785" s="174"/>
      <c r="F785" s="174"/>
      <c r="G785" s="578">
        <v>0.71399999999999997</v>
      </c>
      <c r="H785" s="174"/>
      <c r="I785" s="174"/>
      <c r="J785" s="174"/>
      <c r="K785" s="174"/>
      <c r="L785" s="174"/>
      <c r="M785" s="174"/>
      <c r="N785" s="186">
        <v>0</v>
      </c>
      <c r="O785" s="174"/>
      <c r="P785" s="174"/>
      <c r="Q785" s="174"/>
      <c r="R785" s="174"/>
      <c r="S785" s="174"/>
      <c r="T785" s="174"/>
    </row>
    <row r="786" spans="2:20" s="333" customFormat="1" ht="15" customHeight="1" x14ac:dyDescent="0.25">
      <c r="B786" s="518" t="s">
        <v>82</v>
      </c>
      <c r="C786" s="518" t="s">
        <v>145</v>
      </c>
      <c r="E786" s="174"/>
      <c r="F786" s="174"/>
      <c r="G786" s="578">
        <v>0.71399999999999997</v>
      </c>
      <c r="H786" s="174"/>
      <c r="I786" s="174"/>
      <c r="J786" s="174"/>
      <c r="K786" s="174"/>
      <c r="L786" s="174"/>
      <c r="M786" s="174"/>
      <c r="N786" s="186">
        <v>0</v>
      </c>
      <c r="O786" s="174"/>
      <c r="P786" s="174"/>
      <c r="Q786" s="174"/>
      <c r="R786" s="174"/>
      <c r="S786" s="174"/>
      <c r="T786" s="174"/>
    </row>
    <row r="787" spans="2:20" s="333" customFormat="1" ht="15" customHeight="1" x14ac:dyDescent="0.25">
      <c r="B787" s="518" t="s">
        <v>82</v>
      </c>
      <c r="C787" s="518" t="s">
        <v>156</v>
      </c>
      <c r="E787" s="174"/>
      <c r="F787" s="174"/>
      <c r="G787" s="578">
        <v>0.5</v>
      </c>
      <c r="H787" s="174"/>
      <c r="I787" s="174"/>
      <c r="J787" s="174"/>
      <c r="K787" s="174"/>
      <c r="L787" s="174"/>
      <c r="M787" s="174"/>
      <c r="N787" s="186">
        <v>0</v>
      </c>
      <c r="O787" s="174"/>
      <c r="P787" s="174"/>
      <c r="Q787" s="174"/>
      <c r="R787" s="174"/>
      <c r="S787" s="174"/>
      <c r="T787" s="174"/>
    </row>
    <row r="788" spans="2:20" s="333" customFormat="1" ht="15" customHeight="1" x14ac:dyDescent="0.25">
      <c r="B788" s="518" t="s">
        <v>82</v>
      </c>
      <c r="C788" s="518" t="s">
        <v>152</v>
      </c>
      <c r="E788" s="174"/>
      <c r="F788" s="174"/>
      <c r="G788" s="578">
        <v>0.71399999999999997</v>
      </c>
      <c r="H788" s="174"/>
      <c r="I788" s="174"/>
      <c r="J788" s="174"/>
      <c r="K788" s="174"/>
      <c r="L788" s="174"/>
      <c r="M788" s="174"/>
      <c r="N788" s="186">
        <v>0</v>
      </c>
      <c r="O788" s="174"/>
      <c r="P788" s="174"/>
      <c r="Q788" s="174"/>
      <c r="R788" s="174"/>
      <c r="S788" s="174"/>
      <c r="T788" s="174"/>
    </row>
    <row r="789" spans="2:20" s="333" customFormat="1" ht="15" customHeight="1" x14ac:dyDescent="0.25">
      <c r="B789" s="518" t="s">
        <v>82</v>
      </c>
      <c r="C789" s="518" t="s">
        <v>640</v>
      </c>
      <c r="E789" s="174"/>
      <c r="F789" s="174"/>
      <c r="G789" s="578">
        <v>0.71399999999999997</v>
      </c>
      <c r="H789" s="174"/>
      <c r="I789" s="174"/>
      <c r="J789" s="174"/>
      <c r="K789" s="174"/>
      <c r="L789" s="174"/>
      <c r="M789" s="174"/>
      <c r="N789" s="186">
        <v>0</v>
      </c>
      <c r="O789" s="174"/>
      <c r="P789" s="174"/>
      <c r="Q789" s="174"/>
      <c r="R789" s="174"/>
      <c r="S789" s="174"/>
      <c r="T789" s="174"/>
    </row>
    <row r="790" spans="2:20" s="333" customFormat="1" ht="15" customHeight="1" x14ac:dyDescent="0.25">
      <c r="B790" s="518" t="s">
        <v>82</v>
      </c>
      <c r="C790" s="518" t="s">
        <v>158</v>
      </c>
      <c r="E790" s="174"/>
      <c r="F790" s="174"/>
      <c r="G790" s="578">
        <v>0.5</v>
      </c>
      <c r="H790" s="174"/>
      <c r="I790" s="174"/>
      <c r="J790" s="174"/>
      <c r="K790" s="174"/>
      <c r="L790" s="174"/>
      <c r="M790" s="174"/>
      <c r="N790" s="186">
        <v>0</v>
      </c>
      <c r="O790" s="174"/>
      <c r="P790" s="174"/>
      <c r="Q790" s="174"/>
      <c r="R790" s="174"/>
      <c r="S790" s="174"/>
      <c r="T790" s="174"/>
    </row>
    <row r="791" spans="2:20" s="333" customFormat="1" ht="15" customHeight="1" x14ac:dyDescent="0.25">
      <c r="B791" s="518" t="s">
        <v>82</v>
      </c>
      <c r="C791" s="518" t="s">
        <v>181</v>
      </c>
      <c r="E791" s="174"/>
      <c r="F791" s="174"/>
      <c r="G791" s="578">
        <v>0.224</v>
      </c>
      <c r="H791" s="174"/>
      <c r="I791" s="174"/>
      <c r="J791" s="174"/>
      <c r="K791" s="174"/>
      <c r="L791" s="174"/>
      <c r="M791" s="174"/>
      <c r="N791" s="186">
        <v>0</v>
      </c>
      <c r="O791" s="174"/>
      <c r="P791" s="174"/>
      <c r="Q791" s="174"/>
      <c r="R791" s="174"/>
      <c r="S791" s="174"/>
      <c r="T791" s="174"/>
    </row>
    <row r="792" spans="2:20" s="333" customFormat="1" ht="15" customHeight="1" x14ac:dyDescent="0.25">
      <c r="B792" s="518" t="s">
        <v>82</v>
      </c>
      <c r="C792" s="518" t="s">
        <v>144</v>
      </c>
      <c r="E792" s="174"/>
      <c r="F792" s="174"/>
      <c r="G792" s="578">
        <v>0.26300000000000001</v>
      </c>
      <c r="H792" s="174"/>
      <c r="I792" s="174"/>
      <c r="J792" s="174"/>
      <c r="K792" s="174"/>
      <c r="L792" s="174"/>
      <c r="M792" s="174"/>
      <c r="N792" s="186">
        <v>0</v>
      </c>
      <c r="O792" s="174"/>
      <c r="P792" s="174"/>
      <c r="Q792" s="174"/>
      <c r="R792" s="174"/>
      <c r="S792" s="174"/>
      <c r="T792" s="174"/>
    </row>
    <row r="793" spans="2:20" s="333" customFormat="1" ht="15" customHeight="1" x14ac:dyDescent="0.25">
      <c r="B793" s="518" t="s">
        <v>82</v>
      </c>
      <c r="C793" s="518" t="s">
        <v>177</v>
      </c>
      <c r="E793" s="174"/>
      <c r="F793" s="174"/>
      <c r="G793" s="578">
        <v>0.5</v>
      </c>
      <c r="H793" s="174"/>
      <c r="I793" s="174"/>
      <c r="J793" s="174"/>
      <c r="K793" s="174"/>
      <c r="L793" s="174"/>
      <c r="M793" s="174"/>
      <c r="N793" s="186">
        <v>0</v>
      </c>
      <c r="O793" s="174"/>
      <c r="P793" s="174"/>
      <c r="Q793" s="174"/>
      <c r="R793" s="174"/>
      <c r="S793" s="174"/>
      <c r="T793" s="174"/>
    </row>
    <row r="794" spans="2:20" s="333" customFormat="1" ht="15" customHeight="1" x14ac:dyDescent="0.25">
      <c r="B794" s="518" t="s">
        <v>82</v>
      </c>
      <c r="C794" s="518" t="s">
        <v>479</v>
      </c>
      <c r="E794" s="174"/>
      <c r="F794" s="174"/>
      <c r="G794" s="578">
        <v>0.71399999999999997</v>
      </c>
      <c r="H794" s="174"/>
      <c r="I794" s="174"/>
      <c r="J794" s="174"/>
      <c r="K794" s="174"/>
      <c r="L794" s="174"/>
      <c r="M794" s="174"/>
      <c r="N794" s="186">
        <v>0</v>
      </c>
      <c r="O794" s="174"/>
      <c r="P794" s="174"/>
      <c r="Q794" s="174"/>
      <c r="R794" s="174"/>
      <c r="S794" s="174"/>
      <c r="T794" s="174"/>
    </row>
    <row r="795" spans="2:20" s="333" customFormat="1" ht="15" customHeight="1" x14ac:dyDescent="0.25">
      <c r="B795" s="518" t="s">
        <v>82</v>
      </c>
      <c r="C795" s="518" t="s">
        <v>101</v>
      </c>
      <c r="E795" s="174"/>
      <c r="F795" s="174"/>
      <c r="G795" s="578">
        <v>0.2</v>
      </c>
      <c r="H795" s="174"/>
      <c r="I795" s="174"/>
      <c r="J795" s="174"/>
      <c r="K795" s="174"/>
      <c r="L795" s="174"/>
      <c r="M795" s="174"/>
      <c r="N795" s="186">
        <v>0</v>
      </c>
      <c r="O795" s="174"/>
      <c r="P795" s="174"/>
      <c r="Q795" s="174"/>
      <c r="R795" s="174"/>
      <c r="S795" s="174"/>
      <c r="T795" s="174"/>
    </row>
    <row r="796" spans="2:20" s="333" customFormat="1" ht="15" customHeight="1" x14ac:dyDescent="0.25">
      <c r="B796" s="518" t="s">
        <v>82</v>
      </c>
      <c r="C796" s="518" t="s">
        <v>168</v>
      </c>
      <c r="E796" s="174"/>
      <c r="F796" s="174"/>
      <c r="G796" s="578">
        <v>0.44</v>
      </c>
      <c r="H796" s="174"/>
      <c r="I796" s="174"/>
      <c r="J796" s="174"/>
      <c r="K796" s="174"/>
      <c r="L796" s="174"/>
      <c r="M796" s="174"/>
      <c r="N796" s="186">
        <v>0</v>
      </c>
      <c r="O796" s="174"/>
      <c r="P796" s="174"/>
      <c r="Q796" s="174"/>
      <c r="R796" s="174"/>
      <c r="S796" s="174"/>
      <c r="T796" s="174"/>
    </row>
    <row r="797" spans="2:20" s="333" customFormat="1" ht="15" customHeight="1" x14ac:dyDescent="0.25">
      <c r="B797" s="518" t="s">
        <v>82</v>
      </c>
      <c r="C797" s="518" t="s">
        <v>186</v>
      </c>
      <c r="E797" s="174"/>
      <c r="F797" s="174"/>
      <c r="G797" s="578">
        <v>0.44</v>
      </c>
      <c r="H797" s="174"/>
      <c r="I797" s="174"/>
      <c r="J797" s="174"/>
      <c r="K797" s="174"/>
      <c r="L797" s="174"/>
      <c r="M797" s="174"/>
      <c r="N797" s="186">
        <v>0</v>
      </c>
      <c r="O797" s="174"/>
      <c r="P797" s="174"/>
      <c r="Q797" s="174"/>
      <c r="R797" s="174"/>
      <c r="S797" s="174"/>
      <c r="T797" s="174"/>
    </row>
    <row r="798" spans="2:20" s="333" customFormat="1" ht="15" customHeight="1" x14ac:dyDescent="0.25">
      <c r="B798" s="518" t="s">
        <v>82</v>
      </c>
      <c r="C798" s="518" t="s">
        <v>174</v>
      </c>
      <c r="E798" s="174"/>
      <c r="F798" s="174"/>
      <c r="G798" s="578">
        <v>0.44</v>
      </c>
      <c r="H798" s="174"/>
      <c r="I798" s="174"/>
      <c r="J798" s="174"/>
      <c r="K798" s="174"/>
      <c r="L798" s="174"/>
      <c r="M798" s="174"/>
      <c r="N798" s="186">
        <v>0</v>
      </c>
      <c r="O798" s="174"/>
      <c r="P798" s="174"/>
      <c r="Q798" s="174"/>
      <c r="R798" s="174"/>
      <c r="S798" s="174"/>
      <c r="T798" s="174"/>
    </row>
    <row r="799" spans="2:20" s="333" customFormat="1" ht="15" customHeight="1" x14ac:dyDescent="0.25">
      <c r="B799" s="518" t="s">
        <v>82</v>
      </c>
      <c r="C799" s="518" t="s">
        <v>645</v>
      </c>
      <c r="E799" s="174"/>
      <c r="F799" s="174"/>
      <c r="G799" s="578">
        <v>0.44</v>
      </c>
      <c r="H799" s="174"/>
      <c r="I799" s="174"/>
      <c r="J799" s="174"/>
      <c r="K799" s="174"/>
      <c r="L799" s="174"/>
      <c r="M799" s="174"/>
      <c r="N799" s="186">
        <v>0</v>
      </c>
      <c r="O799" s="174"/>
      <c r="P799" s="174"/>
      <c r="Q799" s="174"/>
      <c r="R799" s="174"/>
      <c r="S799" s="174"/>
      <c r="T799" s="174"/>
    </row>
    <row r="800" spans="2:20" s="333" customFormat="1" ht="15" customHeight="1" x14ac:dyDescent="0.25">
      <c r="B800" s="518" t="s">
        <v>82</v>
      </c>
      <c r="C800" s="518" t="s">
        <v>15</v>
      </c>
      <c r="E800" s="174"/>
      <c r="F800" s="174"/>
      <c r="G800" s="578">
        <v>0.56000000000000005</v>
      </c>
      <c r="H800" s="174"/>
      <c r="I800" s="174"/>
      <c r="J800" s="174"/>
      <c r="K800" s="174"/>
      <c r="L800" s="174"/>
      <c r="M800" s="174"/>
      <c r="N800" s="186">
        <v>0</v>
      </c>
      <c r="O800" s="174"/>
      <c r="P800" s="174"/>
      <c r="Q800" s="174"/>
      <c r="R800" s="174"/>
      <c r="S800" s="174"/>
      <c r="T800" s="174"/>
    </row>
    <row r="801" spans="2:20" s="333" customFormat="1" ht="15" customHeight="1" x14ac:dyDescent="0.25">
      <c r="B801" s="518" t="s">
        <v>82</v>
      </c>
      <c r="C801" s="518" t="s">
        <v>8</v>
      </c>
      <c r="E801" s="174"/>
      <c r="F801" s="174"/>
      <c r="G801" s="578">
        <v>0.224</v>
      </c>
      <c r="H801" s="174"/>
      <c r="I801" s="174"/>
      <c r="J801" s="174"/>
      <c r="K801" s="174"/>
      <c r="L801" s="174"/>
      <c r="M801" s="174"/>
      <c r="N801" s="186">
        <v>0</v>
      </c>
      <c r="O801" s="174"/>
      <c r="P801" s="174"/>
      <c r="Q801" s="174"/>
      <c r="R801" s="174"/>
      <c r="S801" s="174"/>
      <c r="T801" s="174"/>
    </row>
    <row r="802" spans="2:20" s="333" customFormat="1" ht="15" customHeight="1" x14ac:dyDescent="0.25">
      <c r="B802" s="518" t="s">
        <v>82</v>
      </c>
      <c r="C802" s="518" t="s">
        <v>184</v>
      </c>
      <c r="E802" s="174"/>
      <c r="F802" s="174"/>
      <c r="G802" s="578">
        <v>0.44</v>
      </c>
      <c r="H802" s="174"/>
      <c r="I802" s="174"/>
      <c r="J802" s="174"/>
      <c r="K802" s="174"/>
      <c r="L802" s="174"/>
      <c r="M802" s="174"/>
      <c r="N802" s="186">
        <v>0</v>
      </c>
      <c r="O802" s="174"/>
      <c r="P802" s="174"/>
      <c r="Q802" s="174"/>
      <c r="R802" s="174"/>
      <c r="S802" s="174"/>
      <c r="T802" s="174"/>
    </row>
    <row r="803" spans="2:20" s="333" customFormat="1" ht="15" customHeight="1" x14ac:dyDescent="0.25">
      <c r="B803" s="518" t="s">
        <v>82</v>
      </c>
      <c r="C803" s="518" t="s">
        <v>648</v>
      </c>
      <c r="E803" s="174"/>
      <c r="F803" s="174"/>
      <c r="G803" s="578">
        <v>0.44</v>
      </c>
      <c r="H803" s="174"/>
      <c r="I803" s="174"/>
      <c r="J803" s="174"/>
      <c r="K803" s="174"/>
      <c r="L803" s="174"/>
      <c r="M803" s="174"/>
      <c r="N803" s="186">
        <v>0</v>
      </c>
      <c r="O803" s="174"/>
      <c r="P803" s="174"/>
      <c r="Q803" s="174"/>
      <c r="R803" s="174"/>
      <c r="S803" s="174"/>
      <c r="T803" s="174"/>
    </row>
    <row r="804" spans="2:20" s="333" customFormat="1" ht="15" customHeight="1" x14ac:dyDescent="0.25">
      <c r="B804" s="518" t="s">
        <v>82</v>
      </c>
      <c r="C804" s="518" t="s">
        <v>169</v>
      </c>
      <c r="E804" s="174"/>
      <c r="F804" s="174"/>
      <c r="G804" s="578">
        <v>0.44</v>
      </c>
      <c r="H804" s="174"/>
      <c r="I804" s="174"/>
      <c r="J804" s="174"/>
      <c r="K804" s="174"/>
      <c r="L804" s="174"/>
      <c r="M804" s="174"/>
      <c r="N804" s="186">
        <v>0</v>
      </c>
      <c r="O804" s="174"/>
      <c r="P804" s="174"/>
      <c r="Q804" s="174"/>
      <c r="R804" s="174"/>
      <c r="S804" s="174"/>
      <c r="T804" s="174"/>
    </row>
    <row r="805" spans="2:20" s="333" customFormat="1" ht="15" customHeight="1" x14ac:dyDescent="0.25">
      <c r="B805" s="518" t="s">
        <v>82</v>
      </c>
      <c r="C805" s="518" t="s">
        <v>193</v>
      </c>
      <c r="E805" s="174"/>
      <c r="F805" s="174"/>
      <c r="G805" s="578">
        <v>0.32</v>
      </c>
      <c r="H805" s="174"/>
      <c r="I805" s="174"/>
      <c r="J805" s="174"/>
      <c r="K805" s="174"/>
      <c r="L805" s="174"/>
      <c r="M805" s="174"/>
      <c r="N805" s="186">
        <v>0</v>
      </c>
      <c r="O805" s="174"/>
      <c r="P805" s="174"/>
      <c r="Q805" s="174"/>
      <c r="R805" s="174"/>
      <c r="S805" s="174"/>
      <c r="T805" s="174"/>
    </row>
    <row r="806" spans="2:20" s="333" customFormat="1" ht="15" customHeight="1" x14ac:dyDescent="0.25">
      <c r="B806" s="518" t="s">
        <v>82</v>
      </c>
      <c r="C806" s="518" t="s">
        <v>196</v>
      </c>
      <c r="E806" s="174"/>
      <c r="F806" s="174"/>
      <c r="G806" s="578">
        <v>0.56000000000000005</v>
      </c>
      <c r="H806" s="174"/>
      <c r="I806" s="174"/>
      <c r="J806" s="174"/>
      <c r="K806" s="174"/>
      <c r="L806" s="174"/>
      <c r="M806" s="174"/>
      <c r="N806" s="186">
        <v>0</v>
      </c>
      <c r="O806" s="174"/>
      <c r="P806" s="174"/>
      <c r="Q806" s="174"/>
      <c r="R806" s="174"/>
      <c r="S806" s="174"/>
      <c r="T806" s="174"/>
    </row>
    <row r="807" spans="2:20" s="333" customFormat="1" ht="15" customHeight="1" x14ac:dyDescent="0.25">
      <c r="B807" s="518" t="s">
        <v>153</v>
      </c>
      <c r="C807" s="518" t="s">
        <v>112</v>
      </c>
      <c r="E807" s="174"/>
      <c r="F807" s="174"/>
      <c r="G807" s="578">
        <v>-0.222</v>
      </c>
      <c r="H807" s="174"/>
      <c r="I807" s="174"/>
      <c r="J807" s="174"/>
      <c r="K807" s="174"/>
      <c r="L807" s="174"/>
      <c r="M807" s="174"/>
      <c r="N807" s="186">
        <v>0</v>
      </c>
      <c r="O807" s="174"/>
      <c r="P807" s="174"/>
      <c r="Q807" s="174"/>
      <c r="R807" s="174"/>
      <c r="S807" s="174"/>
      <c r="T807" s="174"/>
    </row>
    <row r="808" spans="2:20" s="333" customFormat="1" ht="15" customHeight="1" x14ac:dyDescent="0.25">
      <c r="B808" s="518" t="s">
        <v>153</v>
      </c>
      <c r="C808" s="518" t="s">
        <v>133</v>
      </c>
      <c r="E808" s="174"/>
      <c r="F808" s="174"/>
      <c r="G808" s="578">
        <v>-0.222</v>
      </c>
      <c r="H808" s="174"/>
      <c r="I808" s="174"/>
      <c r="J808" s="174"/>
      <c r="K808" s="174"/>
      <c r="L808" s="174"/>
      <c r="M808" s="174"/>
      <c r="N808" s="186">
        <v>0</v>
      </c>
      <c r="O808" s="174"/>
      <c r="P808" s="174"/>
      <c r="Q808" s="174"/>
      <c r="R808" s="174"/>
      <c r="S808" s="174"/>
      <c r="T808" s="174"/>
    </row>
    <row r="809" spans="2:20" s="333" customFormat="1" ht="15" customHeight="1" x14ac:dyDescent="0.25">
      <c r="B809" s="518" t="s">
        <v>153</v>
      </c>
      <c r="C809" s="518" t="s">
        <v>101</v>
      </c>
      <c r="E809" s="174"/>
      <c r="F809" s="174"/>
      <c r="G809" s="578">
        <v>-0.3</v>
      </c>
      <c r="H809" s="174"/>
      <c r="I809" s="174"/>
      <c r="J809" s="174"/>
      <c r="K809" s="174"/>
      <c r="L809" s="174"/>
      <c r="M809" s="174"/>
      <c r="N809" s="186">
        <v>0</v>
      </c>
      <c r="O809" s="174"/>
      <c r="P809" s="174"/>
      <c r="Q809" s="174"/>
      <c r="R809" s="174"/>
      <c r="S809" s="174"/>
      <c r="T809" s="174"/>
    </row>
    <row r="810" spans="2:20" s="333" customFormat="1" ht="15" customHeight="1" x14ac:dyDescent="0.25">
      <c r="B810" s="518" t="s">
        <v>78</v>
      </c>
      <c r="C810" s="518" t="s">
        <v>101</v>
      </c>
      <c r="E810" s="174"/>
      <c r="F810" s="174"/>
      <c r="G810" s="578">
        <v>-0.3</v>
      </c>
      <c r="H810" s="174"/>
      <c r="I810" s="174"/>
      <c r="J810" s="174"/>
      <c r="K810" s="174"/>
      <c r="L810" s="174"/>
      <c r="M810" s="174"/>
      <c r="N810" s="186">
        <v>0</v>
      </c>
      <c r="O810" s="174"/>
      <c r="P810" s="174"/>
      <c r="Q810" s="174"/>
      <c r="R810" s="174"/>
      <c r="S810" s="174"/>
      <c r="T810" s="174"/>
    </row>
    <row r="811" spans="2:20" s="333" customFormat="1" ht="15" customHeight="1" x14ac:dyDescent="0.25">
      <c r="B811" s="518" t="s">
        <v>26</v>
      </c>
      <c r="C811" s="518" t="s">
        <v>133</v>
      </c>
      <c r="E811" s="174"/>
      <c r="F811" s="174"/>
      <c r="G811" s="578">
        <v>-0.111</v>
      </c>
      <c r="H811" s="174"/>
      <c r="I811" s="174"/>
      <c r="J811" s="174"/>
      <c r="K811" s="174"/>
      <c r="L811" s="174"/>
      <c r="M811" s="174"/>
      <c r="N811" s="186">
        <v>0</v>
      </c>
      <c r="O811" s="174"/>
      <c r="P811" s="174"/>
      <c r="Q811" s="174"/>
      <c r="R811" s="174"/>
      <c r="S811" s="174"/>
      <c r="T811" s="174"/>
    </row>
    <row r="812" spans="2:20" s="333" customFormat="1" ht="15" customHeight="1" x14ac:dyDescent="0.25">
      <c r="B812" s="518" t="s">
        <v>26</v>
      </c>
      <c r="C812" s="518" t="s">
        <v>101</v>
      </c>
      <c r="E812" s="174"/>
      <c r="F812" s="174"/>
      <c r="G812" s="578">
        <v>-0.2</v>
      </c>
      <c r="H812" s="174"/>
      <c r="I812" s="174"/>
      <c r="J812" s="174"/>
      <c r="K812" s="174"/>
      <c r="L812" s="174"/>
      <c r="M812" s="174"/>
      <c r="N812" s="186">
        <v>0</v>
      </c>
      <c r="O812" s="174"/>
      <c r="P812" s="174"/>
      <c r="Q812" s="174"/>
      <c r="R812" s="174"/>
      <c r="S812" s="174"/>
      <c r="T812" s="174"/>
    </row>
    <row r="813" spans="2:20" s="333" customFormat="1" ht="15" customHeight="1" x14ac:dyDescent="0.25">
      <c r="B813" s="518" t="s">
        <v>73</v>
      </c>
      <c r="C813" s="518" t="s">
        <v>101</v>
      </c>
      <c r="E813" s="174"/>
      <c r="F813" s="174"/>
      <c r="G813" s="578">
        <v>-0.3</v>
      </c>
      <c r="H813" s="174"/>
      <c r="I813" s="174"/>
      <c r="J813" s="174"/>
      <c r="K813" s="174"/>
      <c r="L813" s="174"/>
      <c r="M813" s="174"/>
      <c r="N813" s="186">
        <v>0</v>
      </c>
      <c r="O813" s="174"/>
      <c r="P813" s="174"/>
      <c r="Q813" s="174"/>
      <c r="R813" s="174"/>
      <c r="S813" s="174"/>
      <c r="T813" s="174"/>
    </row>
    <row r="814" spans="2:20" s="333" customFormat="1" ht="15" customHeight="1" x14ac:dyDescent="0.25">
      <c r="B814" s="518" t="s">
        <v>70</v>
      </c>
      <c r="C814" s="518" t="s">
        <v>151</v>
      </c>
      <c r="E814" s="174"/>
      <c r="F814" s="174"/>
      <c r="G814" s="578">
        <v>0.125</v>
      </c>
      <c r="H814" s="174"/>
      <c r="I814" s="174"/>
      <c r="J814" s="174"/>
      <c r="K814" s="174"/>
      <c r="L814" s="174"/>
      <c r="M814" s="174"/>
      <c r="N814" s="186">
        <v>0</v>
      </c>
      <c r="O814" s="174"/>
      <c r="P814" s="174"/>
      <c r="Q814" s="174"/>
      <c r="R814" s="174"/>
      <c r="S814" s="174"/>
      <c r="T814" s="174"/>
    </row>
    <row r="815" spans="2:20" s="333" customFormat="1" ht="15" customHeight="1" x14ac:dyDescent="0.25">
      <c r="B815" s="518" t="s">
        <v>70</v>
      </c>
      <c r="C815" s="518" t="s">
        <v>90</v>
      </c>
      <c r="E815" s="174"/>
      <c r="F815" s="174"/>
      <c r="G815" s="578">
        <v>0.125</v>
      </c>
      <c r="H815" s="174"/>
      <c r="I815" s="174"/>
      <c r="J815" s="174"/>
      <c r="K815" s="174"/>
      <c r="L815" s="174"/>
      <c r="M815" s="174"/>
      <c r="N815" s="186">
        <v>0</v>
      </c>
      <c r="O815" s="174"/>
      <c r="P815" s="174"/>
      <c r="Q815" s="174"/>
      <c r="R815" s="174"/>
      <c r="S815" s="174"/>
      <c r="T815" s="174"/>
    </row>
    <row r="816" spans="2:20" s="333" customFormat="1" ht="15" customHeight="1" x14ac:dyDescent="0.25">
      <c r="B816" s="518" t="s">
        <v>70</v>
      </c>
      <c r="C816" s="518" t="s">
        <v>112</v>
      </c>
      <c r="E816" s="174"/>
      <c r="F816" s="174"/>
      <c r="G816" s="578">
        <v>0</v>
      </c>
      <c r="H816" s="174"/>
      <c r="I816" s="174"/>
      <c r="J816" s="174"/>
      <c r="K816" s="174"/>
      <c r="L816" s="174"/>
      <c r="M816" s="174"/>
      <c r="N816" s="186">
        <v>0</v>
      </c>
      <c r="O816" s="174"/>
      <c r="P816" s="174"/>
      <c r="Q816" s="174"/>
      <c r="R816" s="174"/>
      <c r="S816" s="174"/>
      <c r="T816" s="174"/>
    </row>
    <row r="817" spans="2:20" s="333" customFormat="1" ht="15" customHeight="1" x14ac:dyDescent="0.25">
      <c r="B817" s="518" t="s">
        <v>70</v>
      </c>
      <c r="C817" s="518" t="s">
        <v>121</v>
      </c>
      <c r="E817" s="174"/>
      <c r="F817" s="174"/>
      <c r="G817" s="578">
        <v>0.28599999999999998</v>
      </c>
      <c r="H817" s="174"/>
      <c r="I817" s="174"/>
      <c r="J817" s="174"/>
      <c r="K817" s="174"/>
      <c r="L817" s="174"/>
      <c r="M817" s="174"/>
      <c r="N817" s="186">
        <v>0</v>
      </c>
      <c r="O817" s="174"/>
      <c r="P817" s="174"/>
      <c r="Q817" s="174"/>
      <c r="R817" s="174"/>
      <c r="S817" s="174"/>
      <c r="T817" s="174"/>
    </row>
    <row r="818" spans="2:20" s="333" customFormat="1" ht="15" customHeight="1" x14ac:dyDescent="0.25">
      <c r="B818" s="518" t="s">
        <v>70</v>
      </c>
      <c r="C818" s="518" t="s">
        <v>135</v>
      </c>
      <c r="E818" s="174"/>
      <c r="F818" s="174"/>
      <c r="G818" s="578">
        <v>0.125</v>
      </c>
      <c r="H818" s="174"/>
      <c r="I818" s="174"/>
      <c r="J818" s="174"/>
      <c r="K818" s="174"/>
      <c r="L818" s="174"/>
      <c r="M818" s="174"/>
      <c r="N818" s="186">
        <v>0</v>
      </c>
      <c r="O818" s="174"/>
      <c r="P818" s="174"/>
      <c r="Q818" s="174"/>
      <c r="R818" s="174"/>
      <c r="S818" s="174"/>
      <c r="T818" s="174"/>
    </row>
    <row r="819" spans="2:20" s="333" customFormat="1" ht="15" customHeight="1" x14ac:dyDescent="0.25">
      <c r="B819" s="518" t="s">
        <v>70</v>
      </c>
      <c r="C819" s="518" t="s">
        <v>149</v>
      </c>
      <c r="E819" s="174"/>
      <c r="F819" s="174"/>
      <c r="G819" s="578">
        <v>0</v>
      </c>
      <c r="H819" s="174"/>
      <c r="I819" s="174"/>
      <c r="J819" s="174"/>
      <c r="K819" s="174"/>
      <c r="L819" s="174"/>
      <c r="M819" s="174"/>
      <c r="N819" s="186">
        <v>0</v>
      </c>
      <c r="O819" s="174"/>
      <c r="P819" s="174"/>
      <c r="Q819" s="174"/>
      <c r="R819" s="174"/>
      <c r="S819" s="174"/>
      <c r="T819" s="174"/>
    </row>
    <row r="820" spans="2:20" s="333" customFormat="1" ht="15" customHeight="1" x14ac:dyDescent="0.25">
      <c r="B820" s="518" t="s">
        <v>70</v>
      </c>
      <c r="C820" s="518" t="s">
        <v>133</v>
      </c>
      <c r="E820" s="174"/>
      <c r="F820" s="174"/>
      <c r="G820" s="578">
        <v>0</v>
      </c>
      <c r="H820" s="174"/>
      <c r="I820" s="174"/>
      <c r="J820" s="174"/>
      <c r="K820" s="174"/>
      <c r="L820" s="174"/>
      <c r="M820" s="174"/>
      <c r="N820" s="186">
        <v>0</v>
      </c>
      <c r="O820" s="174"/>
      <c r="P820" s="174"/>
      <c r="Q820" s="174"/>
      <c r="R820" s="174"/>
      <c r="S820" s="174"/>
      <c r="T820" s="174"/>
    </row>
    <row r="821" spans="2:20" s="333" customFormat="1" ht="15" customHeight="1" x14ac:dyDescent="0.25">
      <c r="B821" s="518" t="s">
        <v>70</v>
      </c>
      <c r="C821" s="518" t="s">
        <v>128</v>
      </c>
      <c r="E821" s="174"/>
      <c r="F821" s="174"/>
      <c r="G821" s="578">
        <v>-5.2999999999999999E-2</v>
      </c>
      <c r="H821" s="174"/>
      <c r="I821" s="174"/>
      <c r="J821" s="174"/>
      <c r="K821" s="174"/>
      <c r="L821" s="174"/>
      <c r="M821" s="174"/>
      <c r="N821" s="186">
        <v>0</v>
      </c>
      <c r="O821" s="174"/>
      <c r="P821" s="174"/>
      <c r="Q821" s="174"/>
      <c r="R821" s="174"/>
      <c r="S821" s="174"/>
      <c r="T821" s="174"/>
    </row>
    <row r="822" spans="2:20" s="333" customFormat="1" ht="15" customHeight="1" x14ac:dyDescent="0.25">
      <c r="B822" s="518" t="s">
        <v>70</v>
      </c>
      <c r="C822" s="518" t="s">
        <v>158</v>
      </c>
      <c r="E822" s="174"/>
      <c r="F822" s="174"/>
      <c r="G822" s="578">
        <v>0.125</v>
      </c>
      <c r="H822" s="174"/>
      <c r="I822" s="174"/>
      <c r="J822" s="174"/>
      <c r="K822" s="174"/>
      <c r="L822" s="174"/>
      <c r="M822" s="174"/>
      <c r="N822" s="186">
        <v>0</v>
      </c>
      <c r="O822" s="174"/>
      <c r="P822" s="174"/>
      <c r="Q822" s="174"/>
      <c r="R822" s="174"/>
      <c r="S822" s="174"/>
      <c r="T822" s="174"/>
    </row>
    <row r="823" spans="2:20" s="333" customFormat="1" ht="15" customHeight="1" x14ac:dyDescent="0.25">
      <c r="B823" s="518" t="s">
        <v>70</v>
      </c>
      <c r="C823" s="518" t="s">
        <v>144</v>
      </c>
      <c r="E823" s="174"/>
      <c r="F823" s="174"/>
      <c r="G823" s="578">
        <v>-5.2999999999999999E-2</v>
      </c>
      <c r="H823" s="174"/>
      <c r="I823" s="174"/>
      <c r="J823" s="174"/>
      <c r="K823" s="174"/>
      <c r="L823" s="174"/>
      <c r="M823" s="174"/>
      <c r="N823" s="186">
        <v>0</v>
      </c>
      <c r="O823" s="174"/>
      <c r="P823" s="174"/>
      <c r="Q823" s="174"/>
      <c r="R823" s="174"/>
      <c r="S823" s="174"/>
      <c r="T823" s="174"/>
    </row>
    <row r="824" spans="2:20" s="333" customFormat="1" ht="15" customHeight="1" x14ac:dyDescent="0.25">
      <c r="B824" s="518" t="s">
        <v>70</v>
      </c>
      <c r="C824" s="518" t="s">
        <v>101</v>
      </c>
      <c r="E824" s="174"/>
      <c r="F824" s="174"/>
      <c r="G824" s="578">
        <v>-0.1</v>
      </c>
      <c r="H824" s="174"/>
      <c r="I824" s="174"/>
      <c r="J824" s="174"/>
      <c r="K824" s="174"/>
      <c r="L824" s="174"/>
      <c r="M824" s="174"/>
      <c r="N824" s="186">
        <v>0</v>
      </c>
      <c r="O824" s="174"/>
      <c r="P824" s="174"/>
      <c r="Q824" s="174"/>
      <c r="R824" s="174"/>
      <c r="S824" s="174"/>
      <c r="T824" s="174"/>
    </row>
    <row r="825" spans="2:20" s="333" customFormat="1" ht="15" customHeight="1" x14ac:dyDescent="0.25">
      <c r="B825" s="518" t="s">
        <v>70</v>
      </c>
      <c r="C825" s="518" t="s">
        <v>193</v>
      </c>
      <c r="E825" s="174"/>
      <c r="F825" s="174"/>
      <c r="G825" s="578">
        <v>-0.01</v>
      </c>
      <c r="H825" s="174"/>
      <c r="I825" s="174"/>
      <c r="J825" s="174"/>
      <c r="K825" s="174"/>
      <c r="L825" s="174"/>
      <c r="M825" s="174"/>
      <c r="N825" s="186">
        <v>0</v>
      </c>
      <c r="O825" s="174"/>
      <c r="P825" s="174"/>
      <c r="Q825" s="174"/>
      <c r="R825" s="174"/>
      <c r="S825" s="174"/>
      <c r="T825" s="174"/>
    </row>
    <row r="826" spans="2:20" s="333" customFormat="1" ht="15" customHeight="1" x14ac:dyDescent="0.25">
      <c r="B826" s="518" t="s">
        <v>85</v>
      </c>
      <c r="C826" s="518" t="s">
        <v>112</v>
      </c>
      <c r="E826" s="174"/>
      <c r="F826" s="174"/>
      <c r="G826" s="578">
        <v>-0.111</v>
      </c>
      <c r="H826" s="174"/>
      <c r="I826" s="174"/>
      <c r="J826" s="174"/>
      <c r="K826" s="174"/>
      <c r="L826" s="174"/>
      <c r="M826" s="174"/>
      <c r="N826" s="186">
        <v>0</v>
      </c>
      <c r="O826" s="174"/>
      <c r="P826" s="174"/>
      <c r="Q826" s="174"/>
      <c r="R826" s="174"/>
      <c r="S826" s="174"/>
      <c r="T826" s="174"/>
    </row>
    <row r="827" spans="2:20" s="333" customFormat="1" ht="15" customHeight="1" x14ac:dyDescent="0.25">
      <c r="B827" s="518" t="s">
        <v>85</v>
      </c>
      <c r="C827" s="518" t="s">
        <v>133</v>
      </c>
      <c r="E827" s="174"/>
      <c r="F827" s="174"/>
      <c r="G827" s="578">
        <v>-0.111</v>
      </c>
      <c r="H827" s="174"/>
      <c r="I827" s="174"/>
      <c r="J827" s="174"/>
      <c r="K827" s="174"/>
      <c r="L827" s="174"/>
      <c r="M827" s="174"/>
      <c r="N827" s="186">
        <v>0</v>
      </c>
      <c r="O827" s="174"/>
      <c r="P827" s="174"/>
      <c r="Q827" s="174"/>
      <c r="R827" s="174"/>
      <c r="S827" s="174"/>
      <c r="T827" s="174"/>
    </row>
    <row r="828" spans="2:20" s="333" customFormat="1" ht="15" customHeight="1" x14ac:dyDescent="0.25">
      <c r="B828" s="518" t="s">
        <v>85</v>
      </c>
      <c r="C828" s="518" t="s">
        <v>101</v>
      </c>
      <c r="E828" s="174"/>
      <c r="F828" s="174"/>
      <c r="G828" s="578">
        <v>-0.2</v>
      </c>
      <c r="H828" s="174"/>
      <c r="I828" s="174"/>
      <c r="J828" s="174"/>
      <c r="K828" s="174"/>
      <c r="L828" s="174"/>
      <c r="M828" s="174"/>
      <c r="N828" s="186">
        <v>0</v>
      </c>
      <c r="O828" s="174"/>
      <c r="P828" s="174"/>
      <c r="Q828" s="174"/>
      <c r="R828" s="174"/>
      <c r="S828" s="174"/>
      <c r="T828" s="174"/>
    </row>
    <row r="829" spans="2:20" s="333" customFormat="1" ht="15" customHeight="1" x14ac:dyDescent="0.25">
      <c r="B829" s="518" t="s">
        <v>57</v>
      </c>
      <c r="C829" s="518" t="s">
        <v>112</v>
      </c>
      <c r="E829" s="174"/>
      <c r="F829" s="174"/>
      <c r="G829" s="578">
        <v>-0.222</v>
      </c>
      <c r="H829" s="174"/>
      <c r="I829" s="174"/>
      <c r="J829" s="174"/>
      <c r="K829" s="174"/>
      <c r="L829" s="174"/>
      <c r="M829" s="174"/>
      <c r="N829" s="186">
        <v>0</v>
      </c>
      <c r="O829" s="174"/>
      <c r="P829" s="174"/>
      <c r="Q829" s="174"/>
      <c r="R829" s="174"/>
      <c r="S829" s="174"/>
      <c r="T829" s="174"/>
    </row>
    <row r="830" spans="2:20" s="333" customFormat="1" ht="15" customHeight="1" x14ac:dyDescent="0.25">
      <c r="B830" s="518" t="s">
        <v>57</v>
      </c>
      <c r="C830" s="518" t="s">
        <v>133</v>
      </c>
      <c r="E830" s="174"/>
      <c r="F830" s="174"/>
      <c r="G830" s="578">
        <v>-0.222</v>
      </c>
      <c r="H830" s="174"/>
      <c r="I830" s="174"/>
      <c r="J830" s="174"/>
      <c r="K830" s="174"/>
      <c r="L830" s="174"/>
      <c r="M830" s="174"/>
      <c r="N830" s="186">
        <v>0</v>
      </c>
      <c r="O830" s="174"/>
      <c r="P830" s="174"/>
      <c r="Q830" s="174"/>
      <c r="R830" s="174"/>
      <c r="S830" s="174"/>
      <c r="T830" s="174"/>
    </row>
    <row r="831" spans="2:20" s="333" customFormat="1" ht="15" customHeight="1" x14ac:dyDescent="0.25">
      <c r="B831" s="518" t="s">
        <v>57</v>
      </c>
      <c r="C831" s="518" t="s">
        <v>101</v>
      </c>
      <c r="E831" s="174"/>
      <c r="F831" s="174"/>
      <c r="G831" s="578">
        <v>-0.3</v>
      </c>
      <c r="H831" s="174"/>
      <c r="I831" s="174"/>
      <c r="J831" s="174"/>
      <c r="K831" s="174"/>
      <c r="L831" s="174"/>
      <c r="M831" s="174"/>
      <c r="N831" s="186">
        <v>0</v>
      </c>
      <c r="O831" s="174"/>
      <c r="P831" s="174"/>
      <c r="Q831" s="174"/>
      <c r="R831" s="174"/>
      <c r="S831" s="174"/>
      <c r="T831" s="174"/>
    </row>
    <row r="832" spans="2:20" s="333" customFormat="1" ht="15" customHeight="1" x14ac:dyDescent="0.25">
      <c r="B832" s="518" t="s">
        <v>83</v>
      </c>
      <c r="C832" s="518" t="s">
        <v>101</v>
      </c>
      <c r="E832" s="174"/>
      <c r="F832" s="174"/>
      <c r="G832" s="578">
        <v>-0.2</v>
      </c>
      <c r="H832" s="174"/>
      <c r="I832" s="174"/>
      <c r="J832" s="174"/>
      <c r="K832" s="174"/>
      <c r="L832" s="174"/>
      <c r="M832" s="174"/>
      <c r="N832" s="186">
        <v>0</v>
      </c>
      <c r="O832" s="174"/>
      <c r="P832" s="174"/>
      <c r="Q832" s="174"/>
      <c r="R832" s="174"/>
      <c r="S832" s="174"/>
      <c r="T832" s="174"/>
    </row>
    <row r="833" spans="2:20" s="333" customFormat="1" ht="15" customHeight="1" x14ac:dyDescent="0.25">
      <c r="B833" s="518" t="s">
        <v>92</v>
      </c>
      <c r="C833" s="518" t="s">
        <v>112</v>
      </c>
      <c r="E833" s="174"/>
      <c r="F833" s="174"/>
      <c r="G833" s="578">
        <v>-0.222</v>
      </c>
      <c r="H833" s="174"/>
      <c r="I833" s="174"/>
      <c r="J833" s="174"/>
      <c r="K833" s="174"/>
      <c r="L833" s="174"/>
      <c r="M833" s="174"/>
      <c r="N833" s="186">
        <v>0</v>
      </c>
      <c r="O833" s="174"/>
      <c r="P833" s="174"/>
      <c r="Q833" s="174"/>
      <c r="R833" s="174"/>
      <c r="S833" s="174"/>
      <c r="T833" s="174"/>
    </row>
    <row r="834" spans="2:20" s="333" customFormat="1" ht="15" customHeight="1" x14ac:dyDescent="0.25">
      <c r="B834" s="518" t="s">
        <v>92</v>
      </c>
      <c r="C834" s="518" t="s">
        <v>133</v>
      </c>
      <c r="E834" s="174"/>
      <c r="F834" s="174"/>
      <c r="G834" s="578">
        <v>-0.222</v>
      </c>
      <c r="H834" s="174"/>
      <c r="I834" s="174"/>
      <c r="J834" s="174"/>
      <c r="K834" s="174"/>
      <c r="L834" s="174"/>
      <c r="M834" s="174"/>
      <c r="N834" s="186">
        <v>0</v>
      </c>
      <c r="O834" s="174"/>
      <c r="P834" s="174"/>
      <c r="Q834" s="174"/>
      <c r="R834" s="174"/>
      <c r="S834" s="174"/>
      <c r="T834" s="174"/>
    </row>
    <row r="835" spans="2:20" s="333" customFormat="1" ht="15" customHeight="1" x14ac:dyDescent="0.25">
      <c r="B835" s="518" t="s">
        <v>92</v>
      </c>
      <c r="C835" s="518" t="s">
        <v>101</v>
      </c>
      <c r="E835" s="174"/>
      <c r="F835" s="174"/>
      <c r="G835" s="578">
        <v>-0.3</v>
      </c>
      <c r="H835" s="174"/>
      <c r="I835" s="174"/>
      <c r="J835" s="174"/>
      <c r="K835" s="174"/>
      <c r="L835" s="174"/>
      <c r="M835" s="174"/>
      <c r="N835" s="186">
        <v>0</v>
      </c>
      <c r="O835" s="174"/>
      <c r="P835" s="174"/>
      <c r="Q835" s="174"/>
      <c r="R835" s="174"/>
      <c r="S835" s="174"/>
      <c r="T835" s="174"/>
    </row>
    <row r="836" spans="2:20" s="333" customFormat="1" ht="15" customHeight="1" x14ac:dyDescent="0.25">
      <c r="B836" s="518" t="s">
        <v>137</v>
      </c>
      <c r="C836" s="518" t="s">
        <v>133</v>
      </c>
      <c r="E836" s="174"/>
      <c r="F836" s="174"/>
      <c r="G836" s="578">
        <v>-0.222</v>
      </c>
      <c r="H836" s="174"/>
      <c r="I836" s="174"/>
      <c r="J836" s="174"/>
      <c r="K836" s="174"/>
      <c r="L836" s="174"/>
      <c r="M836" s="174"/>
      <c r="N836" s="186">
        <v>0</v>
      </c>
      <c r="O836" s="174"/>
      <c r="P836" s="174"/>
      <c r="Q836" s="174"/>
      <c r="R836" s="174"/>
      <c r="S836" s="174"/>
      <c r="T836" s="174"/>
    </row>
    <row r="837" spans="2:20" s="333" customFormat="1" ht="15" customHeight="1" x14ac:dyDescent="0.25">
      <c r="B837" s="518" t="s">
        <v>137</v>
      </c>
      <c r="C837" s="518" t="s">
        <v>101</v>
      </c>
      <c r="E837" s="174"/>
      <c r="F837" s="174"/>
      <c r="G837" s="578">
        <v>-0.3</v>
      </c>
      <c r="H837" s="174"/>
      <c r="I837" s="174"/>
      <c r="J837" s="174"/>
      <c r="K837" s="174"/>
      <c r="L837" s="174"/>
      <c r="M837" s="174"/>
      <c r="N837" s="186">
        <v>0</v>
      </c>
      <c r="O837" s="174"/>
      <c r="P837" s="174"/>
      <c r="Q837" s="174"/>
      <c r="R837" s="174"/>
      <c r="S837" s="174"/>
      <c r="T837" s="174"/>
    </row>
    <row r="838" spans="2:20" s="333" customFormat="1" ht="15" customHeight="1" x14ac:dyDescent="0.25">
      <c r="B838" s="518" t="s">
        <v>165</v>
      </c>
      <c r="C838" s="518" t="s">
        <v>101</v>
      </c>
      <c r="E838" s="174"/>
      <c r="F838" s="174"/>
      <c r="G838" s="578">
        <v>-0.3</v>
      </c>
      <c r="H838" s="174"/>
      <c r="I838" s="174"/>
      <c r="J838" s="174"/>
      <c r="K838" s="174"/>
      <c r="L838" s="174"/>
      <c r="M838" s="174"/>
      <c r="N838" s="186">
        <v>0</v>
      </c>
      <c r="O838" s="174"/>
      <c r="P838" s="174"/>
      <c r="Q838" s="174"/>
      <c r="R838" s="174"/>
      <c r="S838" s="174"/>
      <c r="T838" s="174"/>
    </row>
    <row r="839" spans="2:20" s="333" customFormat="1" ht="15" customHeight="1" x14ac:dyDescent="0.25">
      <c r="B839" s="518" t="s">
        <v>159</v>
      </c>
      <c r="C839" s="518" t="s">
        <v>101</v>
      </c>
      <c r="E839" s="174"/>
      <c r="F839" s="174"/>
      <c r="G839" s="578">
        <v>-0.1</v>
      </c>
      <c r="H839" s="174"/>
      <c r="I839" s="174"/>
      <c r="J839" s="174"/>
      <c r="K839" s="174"/>
      <c r="L839" s="174"/>
      <c r="M839" s="174"/>
      <c r="N839" s="186">
        <v>0</v>
      </c>
      <c r="O839" s="174"/>
      <c r="P839" s="174"/>
      <c r="Q839" s="174"/>
      <c r="R839" s="174"/>
      <c r="S839" s="174"/>
      <c r="T839" s="174"/>
    </row>
    <row r="840" spans="2:20" s="333" customFormat="1" ht="15" customHeight="1" x14ac:dyDescent="0.25">
      <c r="B840" s="518" t="s">
        <v>100</v>
      </c>
      <c r="C840" s="518" t="s">
        <v>112</v>
      </c>
      <c r="E840" s="174"/>
      <c r="F840" s="174"/>
      <c r="G840" s="578">
        <v>-0.111</v>
      </c>
      <c r="H840" s="174"/>
      <c r="I840" s="174"/>
      <c r="J840" s="174"/>
      <c r="K840" s="174"/>
      <c r="L840" s="174"/>
      <c r="M840" s="174"/>
      <c r="N840" s="186">
        <v>0</v>
      </c>
      <c r="O840" s="174"/>
      <c r="P840" s="174"/>
      <c r="Q840" s="174"/>
      <c r="R840" s="174"/>
      <c r="S840" s="174"/>
      <c r="T840" s="174"/>
    </row>
    <row r="841" spans="2:20" s="333" customFormat="1" ht="15" customHeight="1" x14ac:dyDescent="0.25">
      <c r="B841" s="518" t="s">
        <v>100</v>
      </c>
      <c r="C841" s="518" t="s">
        <v>133</v>
      </c>
      <c r="E841" s="174"/>
      <c r="F841" s="174"/>
      <c r="G841" s="578">
        <v>-0.111</v>
      </c>
      <c r="H841" s="174"/>
      <c r="I841" s="174"/>
      <c r="J841" s="174"/>
      <c r="K841" s="174"/>
      <c r="L841" s="174"/>
      <c r="M841" s="174"/>
      <c r="N841" s="186">
        <v>0</v>
      </c>
      <c r="O841" s="174"/>
      <c r="P841" s="174"/>
      <c r="Q841" s="174"/>
      <c r="R841" s="174"/>
      <c r="S841" s="174"/>
      <c r="T841" s="174"/>
    </row>
    <row r="842" spans="2:20" s="333" customFormat="1" ht="15" customHeight="1" x14ac:dyDescent="0.25">
      <c r="B842" s="518" t="s">
        <v>100</v>
      </c>
      <c r="C842" s="518" t="s">
        <v>101</v>
      </c>
      <c r="E842" s="174"/>
      <c r="F842" s="174"/>
      <c r="G842" s="578">
        <v>-0.2</v>
      </c>
      <c r="H842" s="174"/>
      <c r="I842" s="174"/>
      <c r="J842" s="174"/>
      <c r="K842" s="174"/>
      <c r="L842" s="174"/>
      <c r="M842" s="174"/>
      <c r="N842" s="186">
        <v>0</v>
      </c>
      <c r="O842" s="174"/>
      <c r="P842" s="174"/>
      <c r="Q842" s="174"/>
      <c r="R842" s="174"/>
      <c r="S842" s="174"/>
      <c r="T842" s="174"/>
    </row>
    <row r="843" spans="2:20" s="333" customFormat="1" ht="15" customHeight="1" x14ac:dyDescent="0.25">
      <c r="B843" s="518" t="s">
        <v>87</v>
      </c>
      <c r="C843" s="518" t="s">
        <v>112</v>
      </c>
      <c r="E843" s="174"/>
      <c r="F843" s="174"/>
      <c r="G843" s="578">
        <v>-0.111</v>
      </c>
      <c r="H843" s="174"/>
      <c r="I843" s="174"/>
      <c r="J843" s="174"/>
      <c r="K843" s="174"/>
      <c r="L843" s="174"/>
      <c r="M843" s="174"/>
      <c r="N843" s="186">
        <v>0</v>
      </c>
      <c r="O843" s="174"/>
      <c r="P843" s="174"/>
      <c r="Q843" s="174"/>
      <c r="R843" s="174"/>
      <c r="S843" s="174"/>
      <c r="T843" s="174"/>
    </row>
    <row r="844" spans="2:20" s="333" customFormat="1" ht="15" customHeight="1" x14ac:dyDescent="0.25">
      <c r="B844" s="518" t="s">
        <v>87</v>
      </c>
      <c r="C844" s="518" t="s">
        <v>133</v>
      </c>
      <c r="E844" s="174"/>
      <c r="F844" s="174"/>
      <c r="G844" s="578">
        <v>-0.111</v>
      </c>
      <c r="H844" s="174"/>
      <c r="I844" s="174"/>
      <c r="J844" s="174"/>
      <c r="K844" s="174"/>
      <c r="L844" s="174"/>
      <c r="M844" s="174"/>
      <c r="N844" s="186">
        <v>0</v>
      </c>
      <c r="O844" s="174"/>
      <c r="P844" s="174"/>
      <c r="Q844" s="174"/>
      <c r="R844" s="174"/>
      <c r="S844" s="174"/>
      <c r="T844" s="174"/>
    </row>
    <row r="845" spans="2:20" s="333" customFormat="1" ht="15" customHeight="1" x14ac:dyDescent="0.25">
      <c r="B845" s="518" t="s">
        <v>87</v>
      </c>
      <c r="C845" s="518" t="s">
        <v>101</v>
      </c>
      <c r="E845" s="174"/>
      <c r="F845" s="174"/>
      <c r="G845" s="578">
        <v>-0.2</v>
      </c>
      <c r="H845" s="174"/>
      <c r="I845" s="174"/>
      <c r="J845" s="174"/>
      <c r="K845" s="174"/>
      <c r="L845" s="174"/>
      <c r="M845" s="174"/>
      <c r="N845" s="186">
        <v>0</v>
      </c>
      <c r="O845" s="174"/>
      <c r="P845" s="174"/>
      <c r="Q845" s="174"/>
      <c r="R845" s="174"/>
      <c r="S845" s="174"/>
      <c r="T845" s="174"/>
    </row>
    <row r="846" spans="2:20" s="333" customFormat="1" ht="15" customHeight="1" x14ac:dyDescent="0.25">
      <c r="B846" s="518" t="s">
        <v>97</v>
      </c>
      <c r="C846" s="518" t="s">
        <v>101</v>
      </c>
      <c r="E846" s="174"/>
      <c r="F846" s="174"/>
      <c r="G846" s="578">
        <v>-0.3</v>
      </c>
      <c r="H846" s="174"/>
      <c r="I846" s="174"/>
      <c r="J846" s="174"/>
      <c r="K846" s="174"/>
      <c r="L846" s="174"/>
      <c r="M846" s="174"/>
      <c r="N846" s="186">
        <v>0</v>
      </c>
      <c r="O846" s="174"/>
      <c r="P846" s="174"/>
      <c r="Q846" s="174"/>
      <c r="R846" s="174"/>
      <c r="S846" s="174"/>
      <c r="T846" s="174"/>
    </row>
    <row r="847" spans="2:20" s="333" customFormat="1" ht="15" customHeight="1" x14ac:dyDescent="0.25">
      <c r="B847" s="518" t="s">
        <v>103</v>
      </c>
      <c r="C847" s="518" t="s">
        <v>112</v>
      </c>
      <c r="E847" s="174"/>
      <c r="F847" s="174"/>
      <c r="G847" s="578">
        <v>-0.222</v>
      </c>
      <c r="H847" s="174"/>
      <c r="I847" s="174"/>
      <c r="J847" s="174"/>
      <c r="K847" s="174"/>
      <c r="L847" s="174"/>
      <c r="M847" s="174"/>
      <c r="N847" s="186">
        <v>0</v>
      </c>
      <c r="O847" s="174"/>
      <c r="P847" s="174"/>
      <c r="Q847" s="174"/>
      <c r="R847" s="174"/>
      <c r="S847" s="174"/>
      <c r="T847" s="174"/>
    </row>
    <row r="848" spans="2:20" s="333" customFormat="1" ht="15" customHeight="1" x14ac:dyDescent="0.25">
      <c r="B848" s="518" t="s">
        <v>103</v>
      </c>
      <c r="C848" s="518" t="s">
        <v>133</v>
      </c>
      <c r="E848" s="174"/>
      <c r="F848" s="174"/>
      <c r="G848" s="578">
        <v>-0.222</v>
      </c>
      <c r="H848" s="174"/>
      <c r="I848" s="174"/>
      <c r="J848" s="174"/>
      <c r="K848" s="174"/>
      <c r="L848" s="174"/>
      <c r="M848" s="174"/>
      <c r="N848" s="186">
        <v>0</v>
      </c>
      <c r="O848" s="174"/>
      <c r="P848" s="174"/>
      <c r="Q848" s="174"/>
      <c r="R848" s="174"/>
      <c r="S848" s="174"/>
      <c r="T848" s="174"/>
    </row>
    <row r="849" spans="2:20" s="333" customFormat="1" ht="15" customHeight="1" x14ac:dyDescent="0.25">
      <c r="B849" s="518" t="s">
        <v>103</v>
      </c>
      <c r="C849" s="518" t="s">
        <v>101</v>
      </c>
      <c r="E849" s="174"/>
      <c r="F849" s="174"/>
      <c r="G849" s="578">
        <v>-0.3</v>
      </c>
      <c r="H849" s="174"/>
      <c r="I849" s="174"/>
      <c r="J849" s="174"/>
      <c r="K849" s="174"/>
      <c r="L849" s="174"/>
      <c r="M849" s="174"/>
      <c r="N849" s="186">
        <v>0</v>
      </c>
      <c r="O849" s="174"/>
      <c r="P849" s="174"/>
      <c r="Q849" s="174"/>
      <c r="R849" s="174"/>
      <c r="S849" s="174"/>
      <c r="T849" s="174"/>
    </row>
    <row r="850" spans="2:20" s="333" customFormat="1" ht="15" customHeight="1" x14ac:dyDescent="0.25">
      <c r="B850" s="518" t="s">
        <v>118</v>
      </c>
      <c r="C850" s="518" t="s">
        <v>101</v>
      </c>
      <c r="E850" s="174"/>
      <c r="F850" s="174"/>
      <c r="G850" s="578">
        <v>-0.2</v>
      </c>
      <c r="H850" s="174"/>
      <c r="I850" s="174"/>
      <c r="J850" s="174"/>
      <c r="K850" s="174"/>
      <c r="L850" s="174"/>
      <c r="M850" s="174"/>
      <c r="N850" s="186">
        <v>0</v>
      </c>
      <c r="O850" s="174"/>
      <c r="P850" s="174"/>
      <c r="Q850" s="174"/>
      <c r="R850" s="174"/>
      <c r="S850" s="174"/>
      <c r="T850" s="174"/>
    </row>
    <row r="851" spans="2:20" s="333" customFormat="1" ht="15" customHeight="1" x14ac:dyDescent="0.25">
      <c r="B851" s="518" t="s">
        <v>627</v>
      </c>
      <c r="C851" s="518" t="s">
        <v>101</v>
      </c>
      <c r="E851" s="174"/>
      <c r="F851" s="174"/>
      <c r="G851" s="578">
        <v>-0.3</v>
      </c>
      <c r="H851" s="174"/>
      <c r="I851" s="174"/>
      <c r="J851" s="174"/>
      <c r="K851" s="174"/>
      <c r="L851" s="174"/>
      <c r="M851" s="174"/>
      <c r="N851" s="186">
        <v>0</v>
      </c>
      <c r="O851" s="174"/>
      <c r="P851" s="174"/>
      <c r="Q851" s="174"/>
      <c r="R851" s="174"/>
      <c r="S851" s="174"/>
      <c r="T851" s="174"/>
    </row>
    <row r="852" spans="2:20" s="333" customFormat="1" ht="15" customHeight="1" x14ac:dyDescent="0.25">
      <c r="B852" s="518" t="s">
        <v>107</v>
      </c>
      <c r="C852" s="518" t="s">
        <v>101</v>
      </c>
      <c r="E852" s="174"/>
      <c r="F852" s="174"/>
      <c r="G852" s="578">
        <v>-0.3</v>
      </c>
      <c r="H852" s="174"/>
      <c r="I852" s="174"/>
      <c r="J852" s="174"/>
      <c r="K852" s="174"/>
      <c r="L852" s="174"/>
      <c r="M852" s="174"/>
      <c r="N852" s="186">
        <v>0</v>
      </c>
      <c r="O852" s="174"/>
      <c r="P852" s="174"/>
      <c r="Q852" s="174"/>
      <c r="R852" s="174"/>
      <c r="S852" s="174"/>
      <c r="T852" s="174"/>
    </row>
    <row r="853" spans="2:20" s="333" customFormat="1" ht="15" customHeight="1" x14ac:dyDescent="0.25">
      <c r="B853" s="518" t="s">
        <v>108</v>
      </c>
      <c r="C853" s="518" t="s">
        <v>101</v>
      </c>
      <c r="E853" s="174"/>
      <c r="F853" s="174"/>
      <c r="G853" s="578">
        <v>-0.2</v>
      </c>
      <c r="H853" s="174"/>
      <c r="I853" s="174"/>
      <c r="J853" s="174"/>
      <c r="K853" s="174"/>
      <c r="L853" s="174"/>
      <c r="M853" s="174"/>
      <c r="N853" s="186">
        <v>0</v>
      </c>
      <c r="O853" s="174"/>
      <c r="P853" s="174"/>
      <c r="Q853" s="174"/>
      <c r="R853" s="174"/>
      <c r="S853" s="174"/>
      <c r="T853" s="174"/>
    </row>
    <row r="854" spans="2:20" s="333" customFormat="1" ht="15" customHeight="1" x14ac:dyDescent="0.25">
      <c r="B854" s="518" t="s">
        <v>102</v>
      </c>
      <c r="C854" s="518" t="s">
        <v>133</v>
      </c>
      <c r="E854" s="174"/>
      <c r="F854" s="174"/>
      <c r="G854" s="578">
        <v>-0.111</v>
      </c>
      <c r="H854" s="174"/>
      <c r="I854" s="174"/>
      <c r="J854" s="174"/>
      <c r="K854" s="174"/>
      <c r="L854" s="174"/>
      <c r="M854" s="174"/>
      <c r="N854" s="186">
        <v>0</v>
      </c>
      <c r="O854" s="174"/>
      <c r="P854" s="174"/>
      <c r="Q854" s="174"/>
      <c r="R854" s="174"/>
      <c r="S854" s="174"/>
      <c r="T854" s="174"/>
    </row>
    <row r="855" spans="2:20" s="333" customFormat="1" ht="15" customHeight="1" x14ac:dyDescent="0.25">
      <c r="B855" s="518" t="s">
        <v>102</v>
      </c>
      <c r="C855" s="518" t="s">
        <v>101</v>
      </c>
      <c r="E855" s="174"/>
      <c r="F855" s="174"/>
      <c r="G855" s="578">
        <v>-0.2</v>
      </c>
      <c r="H855" s="174"/>
      <c r="I855" s="174"/>
      <c r="J855" s="174"/>
      <c r="K855" s="174"/>
      <c r="L855" s="174"/>
      <c r="M855" s="174"/>
      <c r="N855" s="186">
        <v>0</v>
      </c>
      <c r="O855" s="174"/>
      <c r="P855" s="174"/>
      <c r="Q855" s="174"/>
      <c r="R855" s="174"/>
      <c r="S855" s="174"/>
      <c r="T855" s="174"/>
    </row>
    <row r="856" spans="2:20" s="333" customFormat="1" ht="15" customHeight="1" x14ac:dyDescent="0.25">
      <c r="B856" s="518" t="s">
        <v>611</v>
      </c>
      <c r="C856" s="518" t="s">
        <v>101</v>
      </c>
      <c r="E856" s="432"/>
      <c r="F856" s="432"/>
      <c r="G856" s="578">
        <v>-0.05</v>
      </c>
      <c r="H856" s="432"/>
      <c r="I856" s="432"/>
      <c r="J856" s="432"/>
      <c r="K856" s="432"/>
      <c r="L856" s="432"/>
      <c r="M856" s="432"/>
      <c r="N856" s="186"/>
      <c r="O856" s="432"/>
      <c r="P856" s="432"/>
      <c r="Q856" s="432"/>
      <c r="R856" s="432"/>
      <c r="S856" s="432"/>
      <c r="T856" s="432"/>
    </row>
    <row r="857" spans="2:20" s="333" customFormat="1" ht="15" customHeight="1" x14ac:dyDescent="0.25">
      <c r="B857" s="518" t="s">
        <v>178</v>
      </c>
      <c r="C857" s="518" t="s">
        <v>101</v>
      </c>
      <c r="E857" s="174"/>
      <c r="F857" s="174"/>
      <c r="G857" s="578">
        <v>-0.2</v>
      </c>
      <c r="H857" s="174"/>
      <c r="I857" s="174"/>
      <c r="J857" s="174"/>
      <c r="K857" s="174"/>
      <c r="L857" s="174"/>
      <c r="M857" s="174"/>
      <c r="N857" s="186">
        <v>0</v>
      </c>
      <c r="O857" s="174"/>
      <c r="P857" s="174"/>
      <c r="Q857" s="174"/>
      <c r="R857" s="174"/>
      <c r="S857" s="174"/>
      <c r="T857" s="174"/>
    </row>
    <row r="858" spans="2:20" s="333" customFormat="1" ht="15" customHeight="1" x14ac:dyDescent="0.25">
      <c r="B858" s="518" t="s">
        <v>628</v>
      </c>
      <c r="C858" s="518" t="s">
        <v>112</v>
      </c>
      <c r="E858" s="174"/>
      <c r="F858" s="174"/>
      <c r="G858" s="578">
        <v>-0.111</v>
      </c>
      <c r="H858" s="174"/>
      <c r="I858" s="174"/>
      <c r="J858" s="174"/>
      <c r="K858" s="174"/>
      <c r="L858" s="174"/>
      <c r="M858" s="174"/>
      <c r="N858" s="186">
        <v>0</v>
      </c>
      <c r="O858" s="174"/>
      <c r="P858" s="174"/>
      <c r="Q858" s="174"/>
      <c r="R858" s="174"/>
      <c r="S858" s="174"/>
      <c r="T858" s="174"/>
    </row>
    <row r="859" spans="2:20" s="333" customFormat="1" ht="15" customHeight="1" x14ac:dyDescent="0.25">
      <c r="B859" s="518" t="s">
        <v>628</v>
      </c>
      <c r="C859" s="518" t="s">
        <v>133</v>
      </c>
      <c r="E859" s="174"/>
      <c r="F859" s="174"/>
      <c r="G859" s="578">
        <v>-0.111</v>
      </c>
      <c r="H859" s="174"/>
      <c r="I859" s="174"/>
      <c r="J859" s="174"/>
      <c r="K859" s="174"/>
      <c r="L859" s="174"/>
      <c r="M859" s="174"/>
      <c r="N859" s="186">
        <v>0</v>
      </c>
      <c r="O859" s="174"/>
      <c r="P859" s="174"/>
      <c r="Q859" s="174"/>
      <c r="R859" s="174"/>
      <c r="S859" s="174"/>
      <c r="T859" s="174"/>
    </row>
    <row r="860" spans="2:20" s="333" customFormat="1" ht="15" customHeight="1" x14ac:dyDescent="0.25">
      <c r="B860" s="518" t="s">
        <v>628</v>
      </c>
      <c r="C860" s="518" t="s">
        <v>101</v>
      </c>
      <c r="E860" s="174"/>
      <c r="F860" s="174"/>
      <c r="G860" s="578">
        <v>-0.2</v>
      </c>
      <c r="H860" s="174"/>
      <c r="I860" s="174"/>
      <c r="J860" s="174"/>
      <c r="K860" s="174"/>
      <c r="L860" s="174"/>
      <c r="M860" s="174"/>
      <c r="N860" s="186">
        <v>0</v>
      </c>
      <c r="O860" s="174"/>
      <c r="P860" s="174"/>
      <c r="Q860" s="174"/>
      <c r="R860" s="174"/>
      <c r="S860" s="174"/>
      <c r="T860" s="174"/>
    </row>
    <row r="861" spans="2:20" s="333" customFormat="1" ht="15" customHeight="1" x14ac:dyDescent="0.25">
      <c r="B861" s="518" t="s">
        <v>179</v>
      </c>
      <c r="C861" s="518" t="s">
        <v>101</v>
      </c>
      <c r="E861" s="174"/>
      <c r="F861" s="174"/>
      <c r="G861" s="578">
        <v>-0.2</v>
      </c>
      <c r="H861" s="174"/>
      <c r="I861" s="174"/>
      <c r="J861" s="174"/>
      <c r="K861" s="174"/>
      <c r="L861" s="174"/>
      <c r="M861" s="174"/>
      <c r="N861" s="186">
        <v>0</v>
      </c>
      <c r="O861" s="174"/>
      <c r="P861" s="174"/>
      <c r="Q861" s="174"/>
      <c r="R861" s="174"/>
      <c r="S861" s="174"/>
      <c r="T861" s="174"/>
    </row>
    <row r="862" spans="2:20" s="333" customFormat="1" ht="15" customHeight="1" x14ac:dyDescent="0.25">
      <c r="B862" s="518" t="s">
        <v>96</v>
      </c>
      <c r="C862" s="518" t="s">
        <v>101</v>
      </c>
      <c r="E862" s="174"/>
      <c r="F862" s="174"/>
      <c r="G862" s="578">
        <v>-0.2</v>
      </c>
      <c r="H862" s="174"/>
      <c r="I862" s="174"/>
      <c r="J862" s="174"/>
      <c r="K862" s="174"/>
      <c r="L862" s="174"/>
      <c r="M862" s="174"/>
      <c r="N862" s="186">
        <v>0</v>
      </c>
      <c r="O862" s="174"/>
      <c r="P862" s="174"/>
      <c r="Q862" s="174"/>
      <c r="R862" s="174"/>
      <c r="S862" s="174"/>
      <c r="T862" s="174"/>
    </row>
    <row r="863" spans="2:20" s="333" customFormat="1" ht="15" customHeight="1" x14ac:dyDescent="0.25">
      <c r="B863" s="518" t="s">
        <v>175</v>
      </c>
      <c r="C863" s="518" t="s">
        <v>101</v>
      </c>
      <c r="E863" s="174"/>
      <c r="F863" s="174"/>
      <c r="G863" s="578">
        <v>-0.2</v>
      </c>
      <c r="H863" s="174"/>
      <c r="I863" s="174"/>
      <c r="J863" s="174"/>
      <c r="K863" s="174"/>
      <c r="L863" s="174"/>
      <c r="M863" s="174"/>
      <c r="N863" s="186">
        <v>0</v>
      </c>
      <c r="O863" s="174"/>
      <c r="P863" s="174"/>
      <c r="Q863" s="174"/>
      <c r="R863" s="174"/>
      <c r="S863" s="174"/>
      <c r="T863" s="174"/>
    </row>
    <row r="864" spans="2:20" s="333" customFormat="1" ht="15" customHeight="1" x14ac:dyDescent="0.25">
      <c r="B864" s="518" t="s">
        <v>151</v>
      </c>
      <c r="C864" s="518" t="s">
        <v>112</v>
      </c>
      <c r="E864" s="174"/>
      <c r="F864" s="174"/>
      <c r="G864" s="578">
        <v>-0.111</v>
      </c>
      <c r="H864" s="174"/>
      <c r="I864" s="174"/>
      <c r="J864" s="174"/>
      <c r="K864" s="174"/>
      <c r="L864" s="174"/>
      <c r="M864" s="174"/>
      <c r="N864" s="186">
        <v>0</v>
      </c>
      <c r="O864" s="174"/>
      <c r="P864" s="174"/>
      <c r="Q864" s="174"/>
      <c r="R864" s="174"/>
      <c r="S864" s="174"/>
      <c r="T864" s="174"/>
    </row>
    <row r="865" spans="2:20" s="333" customFormat="1" ht="15" customHeight="1" x14ac:dyDescent="0.25">
      <c r="B865" s="518" t="s">
        <v>151</v>
      </c>
      <c r="C865" s="518" t="s">
        <v>106</v>
      </c>
      <c r="E865" s="174"/>
      <c r="F865" s="174"/>
      <c r="G865" s="578">
        <v>-0.27300000000000002</v>
      </c>
      <c r="H865" s="174"/>
      <c r="I865" s="174"/>
      <c r="J865" s="174"/>
      <c r="K865" s="174"/>
      <c r="L865" s="174"/>
      <c r="M865" s="174"/>
      <c r="N865" s="186">
        <v>0</v>
      </c>
      <c r="O865" s="174"/>
      <c r="P865" s="174"/>
      <c r="Q865" s="174"/>
      <c r="R865" s="174"/>
      <c r="S865" s="174"/>
      <c r="T865" s="174"/>
    </row>
    <row r="866" spans="2:20" s="333" customFormat="1" ht="15" customHeight="1" x14ac:dyDescent="0.25">
      <c r="B866" s="518" t="s">
        <v>151</v>
      </c>
      <c r="C866" s="518" t="s">
        <v>135</v>
      </c>
      <c r="E866" s="174"/>
      <c r="F866" s="174"/>
      <c r="G866" s="578">
        <v>0</v>
      </c>
      <c r="H866" s="174"/>
      <c r="I866" s="174"/>
      <c r="J866" s="174"/>
      <c r="K866" s="174"/>
      <c r="L866" s="174"/>
      <c r="M866" s="174"/>
      <c r="N866" s="186">
        <v>0</v>
      </c>
      <c r="O866" s="174"/>
      <c r="P866" s="174"/>
      <c r="Q866" s="174"/>
      <c r="R866" s="174"/>
      <c r="S866" s="174"/>
      <c r="T866" s="174"/>
    </row>
    <row r="867" spans="2:20" s="333" customFormat="1" ht="15" customHeight="1" x14ac:dyDescent="0.25">
      <c r="B867" s="518" t="s">
        <v>151</v>
      </c>
      <c r="C867" s="518" t="s">
        <v>149</v>
      </c>
      <c r="E867" s="174"/>
      <c r="F867" s="174"/>
      <c r="G867" s="578">
        <v>-0.111</v>
      </c>
      <c r="H867" s="174"/>
      <c r="I867" s="174"/>
      <c r="J867" s="174"/>
      <c r="K867" s="174"/>
      <c r="L867" s="174"/>
      <c r="M867" s="174"/>
      <c r="N867" s="186">
        <v>0</v>
      </c>
      <c r="O867" s="174"/>
      <c r="P867" s="174"/>
      <c r="Q867" s="174"/>
      <c r="R867" s="174"/>
      <c r="S867" s="174"/>
      <c r="T867" s="174"/>
    </row>
    <row r="868" spans="2:20" s="333" customFormat="1" ht="15" customHeight="1" x14ac:dyDescent="0.25">
      <c r="B868" s="518" t="s">
        <v>151</v>
      </c>
      <c r="C868" s="518" t="s">
        <v>133</v>
      </c>
      <c r="E868" s="174"/>
      <c r="F868" s="174"/>
      <c r="G868" s="578">
        <v>-0.111</v>
      </c>
      <c r="H868" s="174"/>
      <c r="I868" s="174"/>
      <c r="J868" s="174"/>
      <c r="K868" s="174"/>
      <c r="L868" s="174"/>
      <c r="M868" s="174"/>
      <c r="N868" s="186">
        <v>0</v>
      </c>
      <c r="O868" s="174"/>
      <c r="P868" s="174"/>
      <c r="Q868" s="174"/>
      <c r="R868" s="174"/>
      <c r="S868" s="174"/>
      <c r="T868" s="174"/>
    </row>
    <row r="869" spans="2:20" s="333" customFormat="1" ht="15" customHeight="1" x14ac:dyDescent="0.25">
      <c r="B869" s="518" t="s">
        <v>151</v>
      </c>
      <c r="C869" s="518" t="s">
        <v>158</v>
      </c>
      <c r="E869" s="174"/>
      <c r="F869" s="174"/>
      <c r="G869" s="578">
        <v>0</v>
      </c>
      <c r="H869" s="174"/>
      <c r="I869" s="174"/>
      <c r="J869" s="174"/>
      <c r="K869" s="174"/>
      <c r="L869" s="174"/>
      <c r="M869" s="174"/>
      <c r="N869" s="186">
        <v>0</v>
      </c>
      <c r="O869" s="174"/>
      <c r="P869" s="174"/>
      <c r="Q869" s="174"/>
      <c r="R869" s="174"/>
      <c r="S869" s="174"/>
      <c r="T869" s="174"/>
    </row>
    <row r="870" spans="2:20" s="333" customFormat="1" ht="15" customHeight="1" x14ac:dyDescent="0.25">
      <c r="B870" s="518" t="s">
        <v>151</v>
      </c>
      <c r="C870" s="518" t="s">
        <v>101</v>
      </c>
      <c r="E870" s="174"/>
      <c r="F870" s="174"/>
      <c r="G870" s="578">
        <v>-0.2</v>
      </c>
      <c r="H870" s="174"/>
      <c r="I870" s="174"/>
      <c r="J870" s="174"/>
      <c r="K870" s="174"/>
      <c r="L870" s="174"/>
      <c r="M870" s="174"/>
      <c r="N870" s="186">
        <v>0</v>
      </c>
      <c r="O870" s="174"/>
      <c r="P870" s="174"/>
      <c r="Q870" s="174"/>
      <c r="R870" s="174"/>
      <c r="S870" s="174"/>
      <c r="T870" s="174"/>
    </row>
    <row r="871" spans="2:20" s="333" customFormat="1" ht="15" customHeight="1" x14ac:dyDescent="0.25">
      <c r="B871" s="518" t="s">
        <v>151</v>
      </c>
      <c r="C871" s="518" t="s">
        <v>193</v>
      </c>
      <c r="E871" s="174"/>
      <c r="F871" s="174"/>
      <c r="G871" s="578">
        <v>-0.12</v>
      </c>
      <c r="H871" s="174"/>
      <c r="I871" s="174"/>
      <c r="J871" s="174"/>
      <c r="K871" s="174"/>
      <c r="L871" s="174"/>
      <c r="M871" s="174"/>
      <c r="N871" s="186">
        <v>0</v>
      </c>
      <c r="O871" s="174"/>
      <c r="P871" s="174"/>
      <c r="Q871" s="174"/>
      <c r="R871" s="174"/>
      <c r="S871" s="174"/>
      <c r="T871" s="174"/>
    </row>
    <row r="872" spans="2:20" s="333" customFormat="1" ht="15" customHeight="1" x14ac:dyDescent="0.25">
      <c r="B872" s="518" t="s">
        <v>90</v>
      </c>
      <c r="C872" s="518" t="s">
        <v>112</v>
      </c>
      <c r="E872" s="174"/>
      <c r="F872" s="174"/>
      <c r="G872" s="578">
        <v>-0.111</v>
      </c>
      <c r="H872" s="174"/>
      <c r="I872" s="174"/>
      <c r="J872" s="174"/>
      <c r="K872" s="174"/>
      <c r="L872" s="174"/>
      <c r="M872" s="174"/>
      <c r="N872" s="186">
        <v>0</v>
      </c>
      <c r="O872" s="174"/>
      <c r="P872" s="174"/>
      <c r="Q872" s="174"/>
      <c r="R872" s="174"/>
      <c r="S872" s="174"/>
      <c r="T872" s="174"/>
    </row>
    <row r="873" spans="2:20" s="333" customFormat="1" ht="15" customHeight="1" x14ac:dyDescent="0.25">
      <c r="B873" s="518" t="s">
        <v>90</v>
      </c>
      <c r="C873" s="518" t="s">
        <v>121</v>
      </c>
      <c r="E873" s="174"/>
      <c r="F873" s="174"/>
      <c r="G873" s="578">
        <v>0.14299999999999999</v>
      </c>
      <c r="H873" s="174"/>
      <c r="I873" s="174"/>
      <c r="J873" s="174"/>
      <c r="K873" s="174"/>
      <c r="L873" s="174"/>
      <c r="M873" s="174"/>
      <c r="N873" s="186">
        <v>0</v>
      </c>
      <c r="O873" s="174"/>
      <c r="P873" s="174"/>
      <c r="Q873" s="174"/>
      <c r="R873" s="174"/>
      <c r="S873" s="174"/>
      <c r="T873" s="174"/>
    </row>
    <row r="874" spans="2:20" s="333" customFormat="1" ht="15" customHeight="1" x14ac:dyDescent="0.25">
      <c r="B874" s="518" t="s">
        <v>90</v>
      </c>
      <c r="C874" s="518" t="s">
        <v>149</v>
      </c>
      <c r="E874" s="174"/>
      <c r="F874" s="174"/>
      <c r="G874" s="578">
        <v>-0.111</v>
      </c>
      <c r="H874" s="174"/>
      <c r="I874" s="174"/>
      <c r="J874" s="174"/>
      <c r="K874" s="174"/>
      <c r="L874" s="174"/>
      <c r="M874" s="174"/>
      <c r="N874" s="186">
        <v>0</v>
      </c>
      <c r="O874" s="174"/>
      <c r="P874" s="174"/>
      <c r="Q874" s="174"/>
      <c r="R874" s="174"/>
      <c r="S874" s="174"/>
      <c r="T874" s="174"/>
    </row>
    <row r="875" spans="2:20" s="333" customFormat="1" ht="15" customHeight="1" x14ac:dyDescent="0.25">
      <c r="B875" s="518" t="s">
        <v>90</v>
      </c>
      <c r="C875" s="518" t="s">
        <v>133</v>
      </c>
      <c r="E875" s="174"/>
      <c r="F875" s="174"/>
      <c r="G875" s="578">
        <v>-0.111</v>
      </c>
      <c r="H875" s="174"/>
      <c r="I875" s="174"/>
      <c r="J875" s="174"/>
      <c r="K875" s="174"/>
      <c r="L875" s="174"/>
      <c r="M875" s="174"/>
      <c r="N875" s="186">
        <v>0</v>
      </c>
      <c r="O875" s="174"/>
      <c r="P875" s="174"/>
      <c r="Q875" s="174"/>
      <c r="R875" s="174"/>
      <c r="S875" s="174"/>
      <c r="T875" s="174"/>
    </row>
    <row r="876" spans="2:20" s="333" customFormat="1" ht="15" customHeight="1" x14ac:dyDescent="0.25">
      <c r="B876" s="518" t="s">
        <v>90</v>
      </c>
      <c r="C876" s="518" t="s">
        <v>128</v>
      </c>
      <c r="E876" s="174"/>
      <c r="F876" s="174"/>
      <c r="G876" s="578">
        <v>-0.158</v>
      </c>
      <c r="H876" s="174"/>
      <c r="I876" s="174"/>
      <c r="J876" s="174"/>
      <c r="K876" s="174"/>
      <c r="L876" s="174"/>
      <c r="M876" s="174"/>
      <c r="N876" s="186">
        <v>0</v>
      </c>
      <c r="O876" s="174"/>
      <c r="P876" s="174"/>
      <c r="Q876" s="174"/>
      <c r="R876" s="174"/>
      <c r="S876" s="174"/>
      <c r="T876" s="174"/>
    </row>
    <row r="877" spans="2:20" s="333" customFormat="1" ht="15" customHeight="1" x14ac:dyDescent="0.25">
      <c r="B877" s="518" t="s">
        <v>90</v>
      </c>
      <c r="C877" s="518" t="s">
        <v>144</v>
      </c>
      <c r="E877" s="174"/>
      <c r="F877" s="174"/>
      <c r="G877" s="578">
        <v>-0.158</v>
      </c>
      <c r="H877" s="174"/>
      <c r="I877" s="174"/>
      <c r="J877" s="174"/>
      <c r="K877" s="174"/>
      <c r="L877" s="174"/>
      <c r="M877" s="174"/>
      <c r="N877" s="186">
        <v>0</v>
      </c>
      <c r="O877" s="174"/>
      <c r="P877" s="174"/>
      <c r="Q877" s="174"/>
      <c r="R877" s="174"/>
      <c r="S877" s="174"/>
      <c r="T877" s="174"/>
    </row>
    <row r="878" spans="2:20" s="333" customFormat="1" ht="15" customHeight="1" x14ac:dyDescent="0.25">
      <c r="B878" s="518" t="s">
        <v>90</v>
      </c>
      <c r="C878" s="518" t="s">
        <v>101</v>
      </c>
      <c r="E878" s="174"/>
      <c r="F878" s="174"/>
      <c r="G878" s="578">
        <v>-0.2</v>
      </c>
      <c r="H878" s="174"/>
      <c r="I878" s="174"/>
      <c r="J878" s="174"/>
      <c r="K878" s="174"/>
      <c r="L878" s="174"/>
      <c r="M878" s="174"/>
      <c r="N878" s="186">
        <v>0</v>
      </c>
      <c r="O878" s="174"/>
      <c r="P878" s="174"/>
      <c r="Q878" s="174"/>
      <c r="R878" s="174"/>
      <c r="S878" s="174"/>
      <c r="T878" s="174"/>
    </row>
    <row r="879" spans="2:20" s="333" customFormat="1" ht="15" customHeight="1" x14ac:dyDescent="0.25">
      <c r="B879" s="518" t="s">
        <v>180</v>
      </c>
      <c r="C879" s="518" t="s">
        <v>101</v>
      </c>
      <c r="E879" s="174"/>
      <c r="F879" s="174"/>
      <c r="G879" s="578">
        <v>-0.2</v>
      </c>
      <c r="H879" s="174"/>
      <c r="I879" s="174"/>
      <c r="J879" s="174"/>
      <c r="K879" s="174"/>
      <c r="L879" s="174"/>
      <c r="M879" s="174"/>
      <c r="N879" s="186">
        <v>0</v>
      </c>
      <c r="O879" s="174"/>
      <c r="P879" s="174"/>
      <c r="Q879" s="174"/>
      <c r="R879" s="174"/>
      <c r="S879" s="174"/>
      <c r="T879" s="174"/>
    </row>
    <row r="880" spans="2:20" s="333" customFormat="1" ht="15" customHeight="1" x14ac:dyDescent="0.25">
      <c r="B880" s="518" t="s">
        <v>630</v>
      </c>
      <c r="C880" s="518" t="s">
        <v>101</v>
      </c>
      <c r="E880" s="174"/>
      <c r="F880" s="174"/>
      <c r="G880" s="578">
        <v>-0.2</v>
      </c>
      <c r="H880" s="174"/>
      <c r="I880" s="174"/>
      <c r="J880" s="174"/>
      <c r="K880" s="174"/>
      <c r="L880" s="174"/>
      <c r="M880" s="174"/>
      <c r="N880" s="186">
        <v>0</v>
      </c>
      <c r="O880" s="174"/>
      <c r="P880" s="174"/>
      <c r="Q880" s="174"/>
      <c r="R880" s="174"/>
      <c r="S880" s="174"/>
      <c r="T880" s="174"/>
    </row>
    <row r="881" spans="2:20" s="333" customFormat="1" ht="15" customHeight="1" x14ac:dyDescent="0.25">
      <c r="B881" s="518" t="s">
        <v>182</v>
      </c>
      <c r="C881" s="518" t="s">
        <v>101</v>
      </c>
      <c r="E881" s="174"/>
      <c r="F881" s="174"/>
      <c r="G881" s="578">
        <v>-0.3</v>
      </c>
      <c r="H881" s="174"/>
      <c r="I881" s="174"/>
      <c r="J881" s="174"/>
      <c r="K881" s="174"/>
      <c r="L881" s="174"/>
      <c r="M881" s="174"/>
      <c r="N881" s="186">
        <v>0</v>
      </c>
      <c r="O881" s="174"/>
      <c r="P881" s="174"/>
      <c r="Q881" s="174"/>
      <c r="R881" s="174"/>
      <c r="S881" s="174"/>
      <c r="T881" s="174"/>
    </row>
    <row r="882" spans="2:20" s="333" customFormat="1" ht="15" customHeight="1" x14ac:dyDescent="0.25">
      <c r="B882" s="518" t="s">
        <v>188</v>
      </c>
      <c r="C882" s="518" t="s">
        <v>112</v>
      </c>
      <c r="E882" s="174"/>
      <c r="F882" s="174"/>
      <c r="G882" s="578">
        <v>-0.222</v>
      </c>
      <c r="H882" s="174"/>
      <c r="I882" s="174"/>
      <c r="J882" s="174"/>
      <c r="K882" s="174"/>
      <c r="L882" s="174"/>
      <c r="M882" s="174"/>
      <c r="N882" s="186">
        <v>0</v>
      </c>
      <c r="O882" s="174"/>
      <c r="P882" s="174"/>
      <c r="Q882" s="174"/>
      <c r="R882" s="174"/>
      <c r="S882" s="174"/>
      <c r="T882" s="174"/>
    </row>
    <row r="883" spans="2:20" s="333" customFormat="1" ht="15" customHeight="1" x14ac:dyDescent="0.25">
      <c r="B883" s="518" t="s">
        <v>188</v>
      </c>
      <c r="C883" s="518" t="s">
        <v>133</v>
      </c>
      <c r="E883" s="174"/>
      <c r="F883" s="174"/>
      <c r="G883" s="578">
        <v>-0.222</v>
      </c>
      <c r="H883" s="174"/>
      <c r="I883" s="174"/>
      <c r="J883" s="174"/>
      <c r="K883" s="174"/>
      <c r="L883" s="174"/>
      <c r="M883" s="174"/>
      <c r="N883" s="186">
        <v>0</v>
      </c>
      <c r="O883" s="174"/>
      <c r="P883" s="174"/>
      <c r="Q883" s="174"/>
      <c r="R883" s="174"/>
      <c r="S883" s="174"/>
      <c r="T883" s="174"/>
    </row>
    <row r="884" spans="2:20" s="333" customFormat="1" ht="15" customHeight="1" x14ac:dyDescent="0.25">
      <c r="B884" s="518" t="s">
        <v>188</v>
      </c>
      <c r="C884" s="518" t="s">
        <v>101</v>
      </c>
      <c r="E884" s="174"/>
      <c r="F884" s="174"/>
      <c r="G884" s="578">
        <v>-0.3</v>
      </c>
      <c r="H884" s="174"/>
      <c r="I884" s="174"/>
      <c r="J884" s="174"/>
      <c r="K884" s="174"/>
      <c r="L884" s="174"/>
      <c r="M884" s="174"/>
      <c r="N884" s="186">
        <v>0</v>
      </c>
      <c r="O884" s="174"/>
      <c r="P884" s="174"/>
      <c r="Q884" s="174"/>
      <c r="R884" s="174"/>
      <c r="S884" s="174"/>
      <c r="T884" s="174"/>
    </row>
    <row r="885" spans="2:20" s="333" customFormat="1" ht="15" customHeight="1" x14ac:dyDescent="0.25">
      <c r="B885" s="518" t="s">
        <v>480</v>
      </c>
      <c r="C885" s="518" t="s">
        <v>101</v>
      </c>
      <c r="E885" s="174"/>
      <c r="F885" s="174"/>
      <c r="G885" s="578">
        <v>-0.2</v>
      </c>
      <c r="H885" s="174"/>
      <c r="I885" s="174"/>
      <c r="J885" s="174"/>
      <c r="K885" s="174"/>
      <c r="L885" s="174"/>
      <c r="M885" s="174"/>
      <c r="N885" s="186">
        <v>0</v>
      </c>
      <c r="O885" s="174"/>
      <c r="P885" s="174"/>
      <c r="Q885" s="174"/>
      <c r="R885" s="174"/>
      <c r="S885" s="174"/>
      <c r="T885" s="174"/>
    </row>
    <row r="886" spans="2:20" s="333" customFormat="1" ht="15" customHeight="1" x14ac:dyDescent="0.25">
      <c r="B886" s="518" t="s">
        <v>112</v>
      </c>
      <c r="C886" s="518" t="s">
        <v>106</v>
      </c>
      <c r="E886" s="174"/>
      <c r="F886" s="174"/>
      <c r="G886" s="578">
        <v>-0.182</v>
      </c>
      <c r="H886" s="174"/>
      <c r="I886" s="174"/>
      <c r="J886" s="174"/>
      <c r="K886" s="174"/>
      <c r="L886" s="174"/>
      <c r="M886" s="174"/>
      <c r="N886" s="186">
        <v>0</v>
      </c>
      <c r="O886" s="174"/>
      <c r="P886" s="174"/>
      <c r="Q886" s="174"/>
      <c r="R886" s="174"/>
      <c r="S886" s="174"/>
      <c r="T886" s="174"/>
    </row>
    <row r="887" spans="2:20" s="333" customFormat="1" ht="15" customHeight="1" x14ac:dyDescent="0.25">
      <c r="B887" s="518" t="s">
        <v>112</v>
      </c>
      <c r="C887" s="518" t="s">
        <v>172</v>
      </c>
      <c r="E887" s="174"/>
      <c r="F887" s="174"/>
      <c r="G887" s="578">
        <v>0.125</v>
      </c>
      <c r="H887" s="174"/>
      <c r="I887" s="174"/>
      <c r="J887" s="174"/>
      <c r="K887" s="174"/>
      <c r="L887" s="174"/>
      <c r="M887" s="174"/>
      <c r="N887" s="186">
        <v>0</v>
      </c>
      <c r="O887" s="174"/>
      <c r="P887" s="174"/>
      <c r="Q887" s="174"/>
      <c r="R887" s="174"/>
      <c r="S887" s="174"/>
      <c r="T887" s="174"/>
    </row>
    <row r="888" spans="2:20" s="333" customFormat="1" ht="15" customHeight="1" x14ac:dyDescent="0.25">
      <c r="B888" s="518" t="s">
        <v>112</v>
      </c>
      <c r="C888" s="518" t="s">
        <v>631</v>
      </c>
      <c r="E888" s="174"/>
      <c r="F888" s="174"/>
      <c r="G888" s="578">
        <v>0.125</v>
      </c>
      <c r="H888" s="174"/>
      <c r="I888" s="174"/>
      <c r="J888" s="174"/>
      <c r="K888" s="174"/>
      <c r="L888" s="174"/>
      <c r="M888" s="174"/>
      <c r="N888" s="186">
        <v>0</v>
      </c>
      <c r="O888" s="174"/>
      <c r="P888" s="174"/>
      <c r="Q888" s="174"/>
      <c r="R888" s="174"/>
      <c r="S888" s="174"/>
      <c r="T888" s="174"/>
    </row>
    <row r="889" spans="2:20" s="333" customFormat="1" ht="15" customHeight="1" x14ac:dyDescent="0.25">
      <c r="B889" s="518" t="s">
        <v>112</v>
      </c>
      <c r="C889" s="518" t="s">
        <v>121</v>
      </c>
      <c r="E889" s="174"/>
      <c r="F889" s="174"/>
      <c r="G889" s="578">
        <v>0.28599999999999998</v>
      </c>
      <c r="H889" s="174"/>
      <c r="I889" s="174"/>
      <c r="J889" s="174"/>
      <c r="K889" s="174"/>
      <c r="L889" s="174"/>
      <c r="M889" s="174"/>
      <c r="N889" s="186">
        <v>0</v>
      </c>
      <c r="O889" s="174"/>
      <c r="P889" s="174"/>
      <c r="Q889" s="174"/>
      <c r="R889" s="174"/>
      <c r="S889" s="174"/>
      <c r="T889" s="174"/>
    </row>
    <row r="890" spans="2:20" s="333" customFormat="1" ht="15" customHeight="1" x14ac:dyDescent="0.25">
      <c r="B890" s="518" t="s">
        <v>112</v>
      </c>
      <c r="C890" s="518" t="s">
        <v>116</v>
      </c>
      <c r="E890" s="174"/>
      <c r="F890" s="174"/>
      <c r="G890" s="578">
        <v>0.28599999999999998</v>
      </c>
      <c r="H890" s="174"/>
      <c r="I890" s="174"/>
      <c r="J890" s="174"/>
      <c r="K890" s="174"/>
      <c r="L890" s="174"/>
      <c r="M890" s="174"/>
      <c r="N890" s="186">
        <v>0</v>
      </c>
      <c r="O890" s="174"/>
      <c r="P890" s="174"/>
      <c r="Q890" s="174"/>
      <c r="R890" s="174"/>
      <c r="S890" s="174"/>
      <c r="T890" s="174"/>
    </row>
    <row r="891" spans="2:20" s="333" customFormat="1" ht="15" customHeight="1" x14ac:dyDescent="0.25">
      <c r="B891" s="518" t="s">
        <v>112</v>
      </c>
      <c r="C891" s="518" t="s">
        <v>135</v>
      </c>
      <c r="E891" s="174"/>
      <c r="F891" s="174"/>
      <c r="G891" s="578">
        <v>0.125</v>
      </c>
      <c r="H891" s="174"/>
      <c r="I891" s="174"/>
      <c r="J891" s="174"/>
      <c r="K891" s="174"/>
      <c r="L891" s="174"/>
      <c r="M891" s="174"/>
      <c r="N891" s="186">
        <v>0</v>
      </c>
      <c r="O891" s="174"/>
      <c r="P891" s="174"/>
      <c r="Q891" s="174"/>
      <c r="R891" s="174"/>
      <c r="S891" s="174"/>
      <c r="T891" s="174"/>
    </row>
    <row r="892" spans="2:20" s="333" customFormat="1" ht="15" customHeight="1" x14ac:dyDescent="0.25">
      <c r="B892" s="518" t="s">
        <v>112</v>
      </c>
      <c r="C892" s="518" t="s">
        <v>123</v>
      </c>
      <c r="E892" s="174"/>
      <c r="F892" s="174"/>
      <c r="G892" s="578">
        <v>0.125</v>
      </c>
      <c r="H892" s="174"/>
      <c r="I892" s="174"/>
      <c r="J892" s="174"/>
      <c r="K892" s="174"/>
      <c r="L892" s="174"/>
      <c r="M892" s="174"/>
      <c r="N892" s="186">
        <v>0</v>
      </c>
      <c r="O892" s="174"/>
      <c r="P892" s="174"/>
      <c r="Q892" s="174"/>
      <c r="R892" s="174"/>
      <c r="S892" s="174"/>
      <c r="T892" s="174"/>
    </row>
    <row r="893" spans="2:20" s="333" customFormat="1" ht="15" customHeight="1" x14ac:dyDescent="0.25">
      <c r="B893" s="518" t="s">
        <v>112</v>
      </c>
      <c r="C893" s="518" t="s">
        <v>261</v>
      </c>
      <c r="E893" s="174"/>
      <c r="F893" s="174"/>
      <c r="G893" s="578">
        <v>0.125</v>
      </c>
      <c r="H893" s="174"/>
      <c r="I893" s="174"/>
      <c r="J893" s="174"/>
      <c r="K893" s="174"/>
      <c r="L893" s="174"/>
      <c r="M893" s="174"/>
      <c r="N893" s="186">
        <v>0</v>
      </c>
      <c r="O893" s="174"/>
      <c r="P893" s="174"/>
      <c r="Q893" s="174"/>
      <c r="R893" s="174"/>
      <c r="S893" s="174"/>
      <c r="T893" s="174"/>
    </row>
    <row r="894" spans="2:20" s="333" customFormat="1" ht="15" customHeight="1" x14ac:dyDescent="0.25">
      <c r="B894" s="518" t="s">
        <v>112</v>
      </c>
      <c r="C894" s="518" t="s">
        <v>160</v>
      </c>
      <c r="E894" s="174"/>
      <c r="F894" s="174"/>
      <c r="G894" s="578">
        <v>0.125</v>
      </c>
      <c r="H894" s="174"/>
      <c r="I894" s="174"/>
      <c r="J894" s="174"/>
      <c r="K894" s="174"/>
      <c r="L894" s="174"/>
      <c r="M894" s="174"/>
      <c r="N894" s="186">
        <v>0</v>
      </c>
      <c r="O894" s="174"/>
      <c r="P894" s="174"/>
      <c r="Q894" s="174"/>
      <c r="R894" s="174"/>
      <c r="S894" s="174"/>
      <c r="T894" s="174"/>
    </row>
    <row r="895" spans="2:20" s="333" customFormat="1" ht="15" customHeight="1" x14ac:dyDescent="0.25">
      <c r="B895" s="518" t="s">
        <v>112</v>
      </c>
      <c r="C895" s="518" t="s">
        <v>149</v>
      </c>
      <c r="E895" s="174"/>
      <c r="F895" s="174"/>
      <c r="G895" s="578">
        <v>0</v>
      </c>
      <c r="H895" s="174"/>
      <c r="I895" s="174"/>
      <c r="J895" s="174"/>
      <c r="K895" s="174"/>
      <c r="L895" s="174"/>
      <c r="M895" s="174"/>
      <c r="N895" s="186">
        <v>0</v>
      </c>
      <c r="O895" s="174"/>
      <c r="P895" s="174"/>
      <c r="Q895" s="174"/>
      <c r="R895" s="174"/>
      <c r="S895" s="174"/>
      <c r="T895" s="174"/>
    </row>
    <row r="896" spans="2:20" s="333" customFormat="1" ht="15" customHeight="1" x14ac:dyDescent="0.25">
      <c r="B896" s="518" t="s">
        <v>112</v>
      </c>
      <c r="C896" s="518" t="s">
        <v>130</v>
      </c>
      <c r="E896" s="174"/>
      <c r="F896" s="174"/>
      <c r="G896" s="578">
        <v>0</v>
      </c>
      <c r="H896" s="174"/>
      <c r="I896" s="174"/>
      <c r="J896" s="174"/>
      <c r="K896" s="174"/>
      <c r="L896" s="174"/>
      <c r="M896" s="174"/>
      <c r="N896" s="186">
        <v>0</v>
      </c>
      <c r="O896" s="174"/>
      <c r="P896" s="174"/>
      <c r="Q896" s="174"/>
      <c r="R896" s="174"/>
      <c r="S896" s="174"/>
      <c r="T896" s="174"/>
    </row>
    <row r="897" spans="2:20" s="333" customFormat="1" ht="15" customHeight="1" x14ac:dyDescent="0.25">
      <c r="B897" s="518" t="s">
        <v>112</v>
      </c>
      <c r="C897" s="518" t="s">
        <v>133</v>
      </c>
      <c r="E897" s="174"/>
      <c r="F897" s="174"/>
      <c r="G897" s="578">
        <v>0</v>
      </c>
      <c r="H897" s="174"/>
      <c r="I897" s="174"/>
      <c r="J897" s="174"/>
      <c r="K897" s="174"/>
      <c r="L897" s="174"/>
      <c r="M897" s="174"/>
      <c r="N897" s="186">
        <v>0</v>
      </c>
      <c r="O897" s="174"/>
      <c r="P897" s="174"/>
      <c r="Q897" s="174"/>
      <c r="R897" s="174"/>
      <c r="S897" s="174"/>
      <c r="T897" s="174"/>
    </row>
    <row r="898" spans="2:20" s="333" customFormat="1" ht="15" customHeight="1" x14ac:dyDescent="0.25">
      <c r="B898" s="518" t="s">
        <v>112</v>
      </c>
      <c r="C898" s="518" t="s">
        <v>128</v>
      </c>
      <c r="E898" s="174"/>
      <c r="F898" s="174"/>
      <c r="G898" s="578">
        <v>-5.2999999999999999E-2</v>
      </c>
      <c r="H898" s="174"/>
      <c r="I898" s="174"/>
      <c r="J898" s="174"/>
      <c r="K898" s="174"/>
      <c r="L898" s="174"/>
      <c r="M898" s="174"/>
      <c r="N898" s="186">
        <v>0</v>
      </c>
      <c r="O898" s="174"/>
      <c r="P898" s="174"/>
      <c r="Q898" s="174"/>
      <c r="R898" s="174"/>
      <c r="S898" s="174"/>
      <c r="T898" s="174"/>
    </row>
    <row r="899" spans="2:20" s="333" customFormat="1" ht="15" customHeight="1" x14ac:dyDescent="0.25">
      <c r="B899" s="518" t="s">
        <v>112</v>
      </c>
      <c r="C899" s="518" t="s">
        <v>635</v>
      </c>
      <c r="E899" s="174"/>
      <c r="F899" s="174"/>
      <c r="G899" s="578">
        <v>0.125</v>
      </c>
      <c r="H899" s="174"/>
      <c r="I899" s="174"/>
      <c r="J899" s="174"/>
      <c r="K899" s="174"/>
      <c r="L899" s="174"/>
      <c r="M899" s="174"/>
      <c r="N899" s="186">
        <v>0</v>
      </c>
      <c r="O899" s="174"/>
      <c r="P899" s="174"/>
      <c r="Q899" s="174"/>
      <c r="R899" s="174"/>
      <c r="S899" s="174"/>
      <c r="T899" s="174"/>
    </row>
    <row r="900" spans="2:20" s="333" customFormat="1" ht="15" customHeight="1" x14ac:dyDescent="0.25">
      <c r="B900" s="518" t="s">
        <v>112</v>
      </c>
      <c r="C900" s="518" t="s">
        <v>145</v>
      </c>
      <c r="E900" s="174"/>
      <c r="F900" s="174"/>
      <c r="G900" s="578">
        <v>0.28599999999999998</v>
      </c>
      <c r="H900" s="174"/>
      <c r="I900" s="174"/>
      <c r="J900" s="174"/>
      <c r="K900" s="174"/>
      <c r="L900" s="174"/>
      <c r="M900" s="174"/>
      <c r="N900" s="186">
        <v>0</v>
      </c>
      <c r="O900" s="174"/>
      <c r="P900" s="174"/>
      <c r="Q900" s="174"/>
      <c r="R900" s="174"/>
      <c r="S900" s="174"/>
      <c r="T900" s="174"/>
    </row>
    <row r="901" spans="2:20" s="333" customFormat="1" ht="15" customHeight="1" x14ac:dyDescent="0.25">
      <c r="B901" s="518" t="s">
        <v>112</v>
      </c>
      <c r="C901" s="518" t="s">
        <v>156</v>
      </c>
      <c r="E901" s="174"/>
      <c r="F901" s="174"/>
      <c r="G901" s="578">
        <v>0.125</v>
      </c>
      <c r="H901" s="174"/>
      <c r="I901" s="174"/>
      <c r="J901" s="174"/>
      <c r="K901" s="174"/>
      <c r="L901" s="174"/>
      <c r="M901" s="174"/>
      <c r="N901" s="186">
        <v>0</v>
      </c>
      <c r="O901" s="174"/>
      <c r="P901" s="174"/>
      <c r="Q901" s="174"/>
      <c r="R901" s="174"/>
      <c r="S901" s="174"/>
      <c r="T901" s="174"/>
    </row>
    <row r="902" spans="2:20" s="333" customFormat="1" ht="15" customHeight="1" x14ac:dyDescent="0.25">
      <c r="B902" s="518" t="s">
        <v>112</v>
      </c>
      <c r="C902" s="518" t="s">
        <v>152</v>
      </c>
      <c r="E902" s="174"/>
      <c r="F902" s="174"/>
      <c r="G902" s="578">
        <v>0.28599999999999998</v>
      </c>
      <c r="H902" s="174"/>
      <c r="I902" s="174"/>
      <c r="J902" s="174"/>
      <c r="K902" s="174"/>
      <c r="L902" s="174"/>
      <c r="M902" s="174"/>
      <c r="N902" s="186">
        <v>0</v>
      </c>
      <c r="O902" s="174"/>
      <c r="P902" s="174"/>
      <c r="Q902" s="174"/>
      <c r="R902" s="174"/>
      <c r="S902" s="174"/>
      <c r="T902" s="174"/>
    </row>
    <row r="903" spans="2:20" s="333" customFormat="1" ht="15" customHeight="1" x14ac:dyDescent="0.25">
      <c r="B903" s="518" t="s">
        <v>112</v>
      </c>
      <c r="C903" s="518" t="s">
        <v>158</v>
      </c>
      <c r="E903" s="174"/>
      <c r="F903" s="174"/>
      <c r="G903" s="578">
        <v>0.125</v>
      </c>
      <c r="H903" s="174"/>
      <c r="I903" s="174"/>
      <c r="J903" s="174"/>
      <c r="K903" s="174"/>
      <c r="L903" s="174"/>
      <c r="M903" s="174"/>
      <c r="N903" s="186">
        <v>0</v>
      </c>
      <c r="O903" s="174"/>
      <c r="P903" s="174"/>
      <c r="Q903" s="174"/>
      <c r="R903" s="174"/>
      <c r="S903" s="174"/>
      <c r="T903" s="174"/>
    </row>
    <row r="904" spans="2:20" s="333" customFormat="1" ht="15" customHeight="1" x14ac:dyDescent="0.25">
      <c r="B904" s="518" t="s">
        <v>112</v>
      </c>
      <c r="C904" s="518" t="s">
        <v>144</v>
      </c>
      <c r="E904" s="174"/>
      <c r="F904" s="174"/>
      <c r="G904" s="578">
        <v>-5.2999999999999999E-2</v>
      </c>
      <c r="H904" s="174"/>
      <c r="I904" s="174"/>
      <c r="J904" s="174"/>
      <c r="K904" s="174"/>
      <c r="L904" s="174"/>
      <c r="M904" s="174"/>
      <c r="N904" s="186">
        <v>0</v>
      </c>
      <c r="O904" s="174"/>
      <c r="P904" s="174"/>
      <c r="Q904" s="174"/>
      <c r="R904" s="174"/>
      <c r="S904" s="174"/>
      <c r="T904" s="174"/>
    </row>
    <row r="905" spans="2:20" s="333" customFormat="1" ht="15" customHeight="1" x14ac:dyDescent="0.25">
      <c r="B905" s="518" t="s">
        <v>112</v>
      </c>
      <c r="C905" s="518" t="s">
        <v>177</v>
      </c>
      <c r="E905" s="174"/>
      <c r="F905" s="174"/>
      <c r="G905" s="578">
        <v>0.125</v>
      </c>
      <c r="H905" s="174"/>
      <c r="I905" s="174"/>
      <c r="J905" s="174"/>
      <c r="K905" s="174"/>
      <c r="L905" s="174"/>
      <c r="M905" s="174"/>
      <c r="N905" s="186">
        <v>0</v>
      </c>
      <c r="O905" s="174"/>
      <c r="P905" s="174"/>
      <c r="Q905" s="174"/>
      <c r="R905" s="174"/>
      <c r="S905" s="174"/>
      <c r="T905" s="174"/>
    </row>
    <row r="906" spans="2:20" s="333" customFormat="1" ht="15" customHeight="1" x14ac:dyDescent="0.25">
      <c r="B906" s="518" t="s">
        <v>112</v>
      </c>
      <c r="C906" s="518" t="s">
        <v>101</v>
      </c>
      <c r="E906" s="174"/>
      <c r="F906" s="174"/>
      <c r="G906" s="578">
        <v>-0.1</v>
      </c>
      <c r="H906" s="174"/>
      <c r="I906" s="174"/>
      <c r="J906" s="174"/>
      <c r="K906" s="174"/>
      <c r="L906" s="174"/>
      <c r="M906" s="174"/>
      <c r="N906" s="186">
        <v>0</v>
      </c>
      <c r="O906" s="174"/>
      <c r="P906" s="174"/>
      <c r="Q906" s="174"/>
      <c r="R906" s="174"/>
      <c r="S906" s="174"/>
      <c r="T906" s="174"/>
    </row>
    <row r="907" spans="2:20" s="333" customFormat="1" ht="15" customHeight="1" x14ac:dyDescent="0.25">
      <c r="B907" s="518" t="s">
        <v>112</v>
      </c>
      <c r="C907" s="518" t="s">
        <v>186</v>
      </c>
      <c r="E907" s="174"/>
      <c r="F907" s="174"/>
      <c r="G907" s="578">
        <v>0.08</v>
      </c>
      <c r="H907" s="174"/>
      <c r="I907" s="174"/>
      <c r="J907" s="174"/>
      <c r="K907" s="174"/>
      <c r="L907" s="174"/>
      <c r="M907" s="174"/>
      <c r="N907" s="186">
        <v>0</v>
      </c>
      <c r="O907" s="174"/>
      <c r="P907" s="174"/>
      <c r="Q907" s="174"/>
      <c r="R907" s="174"/>
      <c r="S907" s="174"/>
      <c r="T907" s="174"/>
    </row>
    <row r="908" spans="2:20" s="333" customFormat="1" ht="15" customHeight="1" x14ac:dyDescent="0.25">
      <c r="B908" s="518" t="s">
        <v>112</v>
      </c>
      <c r="C908" s="518" t="s">
        <v>174</v>
      </c>
      <c r="E908" s="174"/>
      <c r="F908" s="174"/>
      <c r="G908" s="578">
        <v>0.08</v>
      </c>
      <c r="H908" s="174"/>
      <c r="I908" s="174"/>
      <c r="J908" s="174"/>
      <c r="K908" s="174"/>
      <c r="L908" s="174"/>
      <c r="M908" s="174"/>
      <c r="N908" s="186">
        <v>0</v>
      </c>
      <c r="O908" s="174"/>
      <c r="P908" s="174"/>
      <c r="Q908" s="174"/>
      <c r="R908" s="174"/>
      <c r="S908" s="174"/>
      <c r="T908" s="174"/>
    </row>
    <row r="909" spans="2:20" s="333" customFormat="1" ht="15" customHeight="1" x14ac:dyDescent="0.25">
      <c r="B909" s="518" t="s">
        <v>112</v>
      </c>
      <c r="C909" s="518" t="s">
        <v>193</v>
      </c>
      <c r="E909" s="174"/>
      <c r="F909" s="174"/>
      <c r="G909" s="578">
        <v>-0.01</v>
      </c>
      <c r="H909" s="174"/>
      <c r="I909" s="174"/>
      <c r="J909" s="174"/>
      <c r="K909" s="174"/>
      <c r="L909" s="174"/>
      <c r="M909" s="174"/>
      <c r="N909" s="186">
        <v>0</v>
      </c>
      <c r="O909" s="174"/>
      <c r="P909" s="174"/>
      <c r="Q909" s="174"/>
      <c r="R909" s="174"/>
      <c r="S909" s="174"/>
      <c r="T909" s="174"/>
    </row>
    <row r="910" spans="2:20" s="333" customFormat="1" ht="15" customHeight="1" x14ac:dyDescent="0.25">
      <c r="B910" s="518" t="s">
        <v>115</v>
      </c>
      <c r="C910" s="518" t="s">
        <v>133</v>
      </c>
      <c r="E910" s="174"/>
      <c r="F910" s="174"/>
      <c r="G910" s="578">
        <v>-0.111</v>
      </c>
      <c r="H910" s="174"/>
      <c r="I910" s="174"/>
      <c r="J910" s="174"/>
      <c r="K910" s="174"/>
      <c r="L910" s="174"/>
      <c r="M910" s="174"/>
      <c r="N910" s="186">
        <v>0</v>
      </c>
      <c r="O910" s="174"/>
      <c r="P910" s="174"/>
      <c r="Q910" s="174"/>
      <c r="R910" s="174"/>
      <c r="S910" s="174"/>
      <c r="T910" s="174"/>
    </row>
    <row r="911" spans="2:20" s="333" customFormat="1" ht="15" customHeight="1" x14ac:dyDescent="0.25">
      <c r="B911" s="518" t="s">
        <v>115</v>
      </c>
      <c r="C911" s="518" t="s">
        <v>101</v>
      </c>
      <c r="E911" s="174"/>
      <c r="F911" s="174"/>
      <c r="G911" s="578">
        <v>-0.2</v>
      </c>
      <c r="H911" s="174"/>
      <c r="I911" s="174"/>
      <c r="J911" s="174"/>
      <c r="K911" s="174"/>
      <c r="L911" s="174"/>
      <c r="M911" s="174"/>
      <c r="N911" s="186">
        <v>0</v>
      </c>
      <c r="O911" s="174"/>
      <c r="P911" s="174"/>
      <c r="Q911" s="174"/>
      <c r="R911" s="174"/>
      <c r="S911" s="174"/>
      <c r="T911" s="174"/>
    </row>
    <row r="912" spans="2:20" s="333" customFormat="1" ht="15" customHeight="1" x14ac:dyDescent="0.25">
      <c r="B912" s="518" t="s">
        <v>106</v>
      </c>
      <c r="C912" s="518" t="s">
        <v>135</v>
      </c>
      <c r="E912" s="174"/>
      <c r="F912" s="174"/>
      <c r="G912" s="578">
        <v>0.375</v>
      </c>
      <c r="H912" s="174"/>
      <c r="I912" s="174"/>
      <c r="J912" s="174"/>
      <c r="K912" s="174"/>
      <c r="L912" s="174"/>
      <c r="M912" s="174"/>
      <c r="N912" s="186">
        <v>0</v>
      </c>
      <c r="O912" s="174"/>
      <c r="P912" s="174"/>
      <c r="Q912" s="174"/>
      <c r="R912" s="174"/>
      <c r="S912" s="174"/>
      <c r="T912" s="174"/>
    </row>
    <row r="913" spans="2:20" s="333" customFormat="1" ht="15" customHeight="1" x14ac:dyDescent="0.25">
      <c r="B913" s="518" t="s">
        <v>106</v>
      </c>
      <c r="C913" s="518" t="s">
        <v>133</v>
      </c>
      <c r="E913" s="174"/>
      <c r="F913" s="174"/>
      <c r="G913" s="578">
        <v>0.222</v>
      </c>
      <c r="H913" s="174"/>
      <c r="I913" s="174"/>
      <c r="J913" s="174"/>
      <c r="K913" s="174"/>
      <c r="L913" s="174"/>
      <c r="M913" s="174"/>
      <c r="N913" s="186">
        <v>0</v>
      </c>
      <c r="O913" s="174"/>
      <c r="P913" s="174"/>
      <c r="Q913" s="174"/>
      <c r="R913" s="174"/>
      <c r="S913" s="174"/>
      <c r="T913" s="174"/>
    </row>
    <row r="914" spans="2:20" s="333" customFormat="1" ht="15" customHeight="1" x14ac:dyDescent="0.25">
      <c r="B914" s="518" t="s">
        <v>106</v>
      </c>
      <c r="C914" s="518" t="s">
        <v>101</v>
      </c>
      <c r="E914" s="174"/>
      <c r="F914" s="174"/>
      <c r="G914" s="578">
        <v>0.1</v>
      </c>
      <c r="H914" s="174"/>
      <c r="I914" s="174"/>
      <c r="J914" s="174"/>
      <c r="K914" s="174"/>
      <c r="L914" s="174"/>
      <c r="M914" s="174"/>
      <c r="N914" s="186">
        <v>0</v>
      </c>
      <c r="O914" s="174"/>
      <c r="P914" s="174"/>
      <c r="Q914" s="174"/>
      <c r="R914" s="174"/>
      <c r="S914" s="174"/>
      <c r="T914" s="174"/>
    </row>
    <row r="915" spans="2:20" s="333" customFormat="1" ht="15" customHeight="1" x14ac:dyDescent="0.25">
      <c r="B915" s="518" t="s">
        <v>106</v>
      </c>
      <c r="C915" s="518" t="s">
        <v>193</v>
      </c>
      <c r="E915" s="174"/>
      <c r="F915" s="174"/>
      <c r="G915" s="578">
        <v>0.21</v>
      </c>
      <c r="H915" s="174"/>
      <c r="I915" s="174"/>
      <c r="J915" s="174"/>
      <c r="K915" s="174"/>
      <c r="L915" s="174"/>
      <c r="M915" s="174"/>
      <c r="N915" s="186">
        <v>0</v>
      </c>
      <c r="O915" s="174"/>
      <c r="P915" s="174"/>
      <c r="Q915" s="174"/>
      <c r="R915" s="174"/>
      <c r="S915" s="174"/>
      <c r="T915" s="174"/>
    </row>
    <row r="916" spans="2:20" s="333" customFormat="1" ht="15" customHeight="1" x14ac:dyDescent="0.25">
      <c r="B916" s="518" t="s">
        <v>109</v>
      </c>
      <c r="C916" s="518" t="s">
        <v>101</v>
      </c>
      <c r="E916" s="174"/>
      <c r="F916" s="174"/>
      <c r="G916" s="578">
        <v>-0.2</v>
      </c>
      <c r="H916" s="174"/>
      <c r="I916" s="174"/>
      <c r="J916" s="174"/>
      <c r="K916" s="174"/>
      <c r="L916" s="174"/>
      <c r="M916" s="174"/>
      <c r="N916" s="186">
        <v>0</v>
      </c>
      <c r="O916" s="174"/>
      <c r="P916" s="174"/>
      <c r="Q916" s="174"/>
      <c r="R916" s="174"/>
      <c r="S916" s="174"/>
      <c r="T916" s="174"/>
    </row>
    <row r="917" spans="2:20" s="333" customFormat="1" ht="15" customHeight="1" x14ac:dyDescent="0.25">
      <c r="B917" s="518" t="s">
        <v>162</v>
      </c>
      <c r="C917" s="518" t="s">
        <v>101</v>
      </c>
      <c r="E917" s="174"/>
      <c r="F917" s="174"/>
      <c r="G917" s="578">
        <v>-0.2</v>
      </c>
      <c r="H917" s="174"/>
      <c r="I917" s="174"/>
      <c r="J917" s="174"/>
      <c r="K917" s="174"/>
      <c r="L917" s="174"/>
      <c r="M917" s="174"/>
      <c r="N917" s="186">
        <v>0</v>
      </c>
      <c r="O917" s="174"/>
      <c r="P917" s="174"/>
      <c r="Q917" s="174"/>
      <c r="R917" s="174"/>
      <c r="S917" s="174"/>
      <c r="T917" s="174"/>
    </row>
    <row r="918" spans="2:20" s="333" customFormat="1" ht="15" customHeight="1" x14ac:dyDescent="0.25">
      <c r="B918" s="518" t="s">
        <v>172</v>
      </c>
      <c r="C918" s="518" t="s">
        <v>133</v>
      </c>
      <c r="E918" s="174"/>
      <c r="F918" s="174"/>
      <c r="G918" s="578">
        <v>-0.111</v>
      </c>
      <c r="H918" s="174"/>
      <c r="I918" s="174"/>
      <c r="J918" s="174"/>
      <c r="K918" s="174"/>
      <c r="L918" s="174"/>
      <c r="M918" s="174"/>
      <c r="N918" s="186">
        <v>0</v>
      </c>
      <c r="O918" s="174"/>
      <c r="P918" s="174"/>
      <c r="Q918" s="174"/>
      <c r="R918" s="174"/>
      <c r="S918" s="174"/>
      <c r="T918" s="174"/>
    </row>
    <row r="919" spans="2:20" s="333" customFormat="1" ht="15" customHeight="1" x14ac:dyDescent="0.25">
      <c r="B919" s="518" t="s">
        <v>172</v>
      </c>
      <c r="C919" s="518" t="s">
        <v>101</v>
      </c>
      <c r="E919" s="174"/>
      <c r="F919" s="174"/>
      <c r="G919" s="578">
        <v>-0.2</v>
      </c>
      <c r="H919" s="174"/>
      <c r="I919" s="174"/>
      <c r="J919" s="174"/>
      <c r="K919" s="174"/>
      <c r="L919" s="174"/>
      <c r="M919" s="174"/>
      <c r="N919" s="186">
        <v>0</v>
      </c>
      <c r="O919" s="174"/>
      <c r="P919" s="174"/>
      <c r="Q919" s="174"/>
      <c r="R919" s="174"/>
      <c r="S919" s="174"/>
      <c r="T919" s="174"/>
    </row>
    <row r="920" spans="2:20" s="333" customFormat="1" ht="15" customHeight="1" x14ac:dyDescent="0.25">
      <c r="B920" s="518" t="s">
        <v>631</v>
      </c>
      <c r="C920" s="518" t="s">
        <v>133</v>
      </c>
      <c r="E920" s="174"/>
      <c r="F920" s="174"/>
      <c r="G920" s="578">
        <v>-0.111</v>
      </c>
      <c r="H920" s="174"/>
      <c r="I920" s="174"/>
      <c r="J920" s="174"/>
      <c r="K920" s="174"/>
      <c r="L920" s="174"/>
      <c r="M920" s="174"/>
      <c r="N920" s="186">
        <v>0</v>
      </c>
      <c r="O920" s="174"/>
      <c r="P920" s="174"/>
      <c r="Q920" s="174"/>
      <c r="R920" s="174"/>
      <c r="S920" s="174"/>
      <c r="T920" s="174"/>
    </row>
    <row r="921" spans="2:20" s="333" customFormat="1" ht="15" customHeight="1" x14ac:dyDescent="0.25">
      <c r="B921" s="518" t="s">
        <v>631</v>
      </c>
      <c r="C921" s="518" t="s">
        <v>101</v>
      </c>
      <c r="E921" s="174"/>
      <c r="F921" s="174"/>
      <c r="G921" s="578">
        <v>-0.2</v>
      </c>
      <c r="H921" s="174"/>
      <c r="I921" s="174"/>
      <c r="J921" s="174"/>
      <c r="K921" s="174"/>
      <c r="L921" s="174"/>
      <c r="M921" s="174"/>
      <c r="N921" s="186">
        <v>0</v>
      </c>
      <c r="O921" s="174"/>
      <c r="P921" s="174"/>
      <c r="Q921" s="174"/>
      <c r="R921" s="174"/>
      <c r="S921" s="174"/>
      <c r="T921" s="174"/>
    </row>
    <row r="922" spans="2:20" s="333" customFormat="1" ht="15" customHeight="1" x14ac:dyDescent="0.25">
      <c r="B922" s="518" t="s">
        <v>121</v>
      </c>
      <c r="C922" s="518" t="s">
        <v>133</v>
      </c>
      <c r="E922" s="174"/>
      <c r="F922" s="174"/>
      <c r="G922" s="578">
        <v>-0.222</v>
      </c>
      <c r="H922" s="174"/>
      <c r="I922" s="174"/>
      <c r="J922" s="174"/>
      <c r="K922" s="174"/>
      <c r="L922" s="174"/>
      <c r="M922" s="174"/>
      <c r="N922" s="186">
        <v>0</v>
      </c>
      <c r="O922" s="174"/>
      <c r="P922" s="174"/>
      <c r="Q922" s="174"/>
      <c r="R922" s="174"/>
      <c r="S922" s="174"/>
      <c r="T922" s="174"/>
    </row>
    <row r="923" spans="2:20" s="333" customFormat="1" ht="15" customHeight="1" x14ac:dyDescent="0.25">
      <c r="B923" s="518" t="s">
        <v>121</v>
      </c>
      <c r="C923" s="518" t="s">
        <v>128</v>
      </c>
      <c r="E923" s="174"/>
      <c r="F923" s="174"/>
      <c r="G923" s="578">
        <v>-0.26300000000000001</v>
      </c>
      <c r="H923" s="174"/>
      <c r="I923" s="174"/>
      <c r="J923" s="174"/>
      <c r="K923" s="174"/>
      <c r="L923" s="174"/>
      <c r="M923" s="174"/>
      <c r="N923" s="186">
        <v>0</v>
      </c>
      <c r="O923" s="174"/>
      <c r="P923" s="174"/>
      <c r="Q923" s="174"/>
      <c r="R923" s="174"/>
      <c r="S923" s="174"/>
      <c r="T923" s="174"/>
    </row>
    <row r="924" spans="2:20" s="333" customFormat="1" ht="15" customHeight="1" x14ac:dyDescent="0.25">
      <c r="B924" s="518" t="s">
        <v>121</v>
      </c>
      <c r="C924" s="518" t="s">
        <v>144</v>
      </c>
      <c r="E924" s="174"/>
      <c r="F924" s="174"/>
      <c r="G924" s="578">
        <v>-0.26300000000000001</v>
      </c>
      <c r="H924" s="174"/>
      <c r="I924" s="174"/>
      <c r="J924" s="174"/>
      <c r="K924" s="174"/>
      <c r="L924" s="174"/>
      <c r="M924" s="174"/>
      <c r="N924" s="186">
        <v>0</v>
      </c>
      <c r="O924" s="174"/>
      <c r="P924" s="174"/>
      <c r="Q924" s="174"/>
      <c r="R924" s="174"/>
      <c r="S924" s="174"/>
      <c r="T924" s="174"/>
    </row>
    <row r="925" spans="2:20" s="333" customFormat="1" ht="15" customHeight="1" x14ac:dyDescent="0.25">
      <c r="B925" s="518" t="s">
        <v>121</v>
      </c>
      <c r="C925" s="518" t="s">
        <v>101</v>
      </c>
      <c r="E925" s="174"/>
      <c r="F925" s="174"/>
      <c r="G925" s="578">
        <v>-0.3</v>
      </c>
      <c r="H925" s="174"/>
      <c r="I925" s="174"/>
      <c r="J925" s="174"/>
      <c r="K925" s="174"/>
      <c r="L925" s="174"/>
      <c r="M925" s="174"/>
      <c r="N925" s="186">
        <v>0</v>
      </c>
      <c r="O925" s="174"/>
      <c r="P925" s="174"/>
      <c r="Q925" s="174"/>
      <c r="R925" s="174"/>
      <c r="S925" s="174"/>
      <c r="T925" s="174"/>
    </row>
    <row r="926" spans="2:20" s="333" customFormat="1" ht="15" customHeight="1" x14ac:dyDescent="0.25">
      <c r="B926" s="518" t="s">
        <v>116</v>
      </c>
      <c r="C926" s="518" t="s">
        <v>133</v>
      </c>
      <c r="E926" s="174"/>
      <c r="F926" s="174"/>
      <c r="G926" s="578">
        <v>-0.222</v>
      </c>
      <c r="H926" s="174"/>
      <c r="I926" s="174"/>
      <c r="J926" s="174"/>
      <c r="K926" s="174"/>
      <c r="L926" s="174"/>
      <c r="M926" s="174"/>
      <c r="N926" s="186">
        <v>0</v>
      </c>
      <c r="O926" s="174"/>
      <c r="P926" s="174"/>
      <c r="Q926" s="174"/>
      <c r="R926" s="174"/>
      <c r="S926" s="174"/>
      <c r="T926" s="174"/>
    </row>
    <row r="927" spans="2:20" s="333" customFormat="1" ht="15" customHeight="1" x14ac:dyDescent="0.25">
      <c r="B927" s="518" t="s">
        <v>116</v>
      </c>
      <c r="C927" s="518" t="s">
        <v>101</v>
      </c>
      <c r="E927" s="174"/>
      <c r="F927" s="174"/>
      <c r="G927" s="578">
        <v>-0.3</v>
      </c>
      <c r="H927" s="174"/>
      <c r="I927" s="174"/>
      <c r="J927" s="174"/>
      <c r="K927" s="174"/>
      <c r="L927" s="174"/>
      <c r="M927" s="174"/>
      <c r="N927" s="186">
        <v>0</v>
      </c>
      <c r="O927" s="174"/>
      <c r="P927" s="174"/>
      <c r="Q927" s="174"/>
      <c r="R927" s="174"/>
      <c r="S927" s="174"/>
      <c r="T927" s="174"/>
    </row>
    <row r="928" spans="2:20" s="333" customFormat="1" ht="15" customHeight="1" x14ac:dyDescent="0.25">
      <c r="B928" s="518" t="s">
        <v>135</v>
      </c>
      <c r="C928" s="518" t="s">
        <v>149</v>
      </c>
      <c r="E928" s="174"/>
      <c r="F928" s="174"/>
      <c r="G928" s="578">
        <v>-0.111</v>
      </c>
      <c r="H928" s="174"/>
      <c r="I928" s="174"/>
      <c r="J928" s="174"/>
      <c r="K928" s="174"/>
      <c r="L928" s="174"/>
      <c r="M928" s="174"/>
      <c r="N928" s="186">
        <v>0</v>
      </c>
      <c r="O928" s="174"/>
      <c r="P928" s="174"/>
      <c r="Q928" s="174"/>
      <c r="R928" s="174"/>
      <c r="S928" s="174"/>
      <c r="T928" s="174"/>
    </row>
    <row r="929" spans="2:20" s="333" customFormat="1" ht="15" customHeight="1" x14ac:dyDescent="0.25">
      <c r="B929" s="518" t="s">
        <v>135</v>
      </c>
      <c r="C929" s="518" t="s">
        <v>133</v>
      </c>
      <c r="E929" s="174"/>
      <c r="F929" s="174"/>
      <c r="G929" s="578">
        <v>-0.111</v>
      </c>
      <c r="H929" s="174"/>
      <c r="I929" s="174"/>
      <c r="J929" s="174"/>
      <c r="K929" s="174"/>
      <c r="L929" s="174"/>
      <c r="M929" s="174"/>
      <c r="N929" s="186">
        <v>0</v>
      </c>
      <c r="O929" s="174"/>
      <c r="P929" s="174"/>
      <c r="Q929" s="174"/>
      <c r="R929" s="174"/>
      <c r="S929" s="174"/>
      <c r="T929" s="174"/>
    </row>
    <row r="930" spans="2:20" s="333" customFormat="1" ht="15" customHeight="1" x14ac:dyDescent="0.25">
      <c r="B930" s="518" t="s">
        <v>135</v>
      </c>
      <c r="C930" s="518" t="s">
        <v>101</v>
      </c>
      <c r="E930" s="174"/>
      <c r="F930" s="174"/>
      <c r="G930" s="578">
        <v>-0.2</v>
      </c>
      <c r="H930" s="174"/>
      <c r="I930" s="174"/>
      <c r="J930" s="174"/>
      <c r="K930" s="174"/>
      <c r="L930" s="174"/>
      <c r="M930" s="174"/>
      <c r="N930" s="186">
        <v>0</v>
      </c>
      <c r="O930" s="174"/>
      <c r="P930" s="174"/>
      <c r="Q930" s="174"/>
      <c r="R930" s="174"/>
      <c r="S930" s="174"/>
      <c r="T930" s="174"/>
    </row>
    <row r="931" spans="2:20" s="333" customFormat="1" ht="15" customHeight="1" x14ac:dyDescent="0.25">
      <c r="B931" s="518" t="s">
        <v>167</v>
      </c>
      <c r="C931" s="518" t="s">
        <v>101</v>
      </c>
      <c r="E931" s="174"/>
      <c r="F931" s="174"/>
      <c r="G931" s="578">
        <v>-0.2</v>
      </c>
      <c r="H931" s="174"/>
      <c r="I931" s="174"/>
      <c r="J931" s="174"/>
      <c r="K931" s="174"/>
      <c r="L931" s="174"/>
      <c r="M931" s="174"/>
      <c r="N931" s="186">
        <v>0</v>
      </c>
      <c r="O931" s="174"/>
      <c r="P931" s="174"/>
      <c r="Q931" s="174"/>
      <c r="R931" s="174"/>
      <c r="S931" s="174"/>
      <c r="T931" s="174"/>
    </row>
    <row r="932" spans="2:20" s="333" customFormat="1" ht="15" customHeight="1" x14ac:dyDescent="0.25">
      <c r="B932" s="518" t="s">
        <v>123</v>
      </c>
      <c r="C932" s="518" t="s">
        <v>133</v>
      </c>
      <c r="E932" s="174"/>
      <c r="F932" s="174"/>
      <c r="G932" s="578">
        <v>-0.111</v>
      </c>
      <c r="H932" s="174"/>
      <c r="I932" s="174"/>
      <c r="J932" s="174"/>
      <c r="K932" s="174"/>
      <c r="L932" s="174"/>
      <c r="M932" s="174"/>
      <c r="N932" s="186">
        <v>0</v>
      </c>
      <c r="O932" s="174"/>
      <c r="P932" s="174"/>
      <c r="Q932" s="174"/>
      <c r="R932" s="174"/>
      <c r="S932" s="174"/>
      <c r="T932" s="174"/>
    </row>
    <row r="933" spans="2:20" s="333" customFormat="1" ht="15" customHeight="1" x14ac:dyDescent="0.25">
      <c r="B933" s="518" t="s">
        <v>123</v>
      </c>
      <c r="C933" s="518" t="s">
        <v>101</v>
      </c>
      <c r="E933" s="174"/>
      <c r="F933" s="174"/>
      <c r="G933" s="578">
        <v>-0.2</v>
      </c>
      <c r="H933" s="174"/>
      <c r="I933" s="174"/>
      <c r="J933" s="174"/>
      <c r="K933" s="174"/>
      <c r="L933" s="174"/>
      <c r="M933" s="174"/>
      <c r="N933" s="186">
        <v>0</v>
      </c>
      <c r="O933" s="174"/>
      <c r="P933" s="174"/>
      <c r="Q933" s="174"/>
      <c r="R933" s="174"/>
      <c r="S933" s="174"/>
      <c r="T933" s="174"/>
    </row>
    <row r="934" spans="2:20" s="333" customFormat="1" ht="15" customHeight="1" x14ac:dyDescent="0.25">
      <c r="B934" s="518" t="s">
        <v>141</v>
      </c>
      <c r="C934" s="518" t="s">
        <v>101</v>
      </c>
      <c r="E934" s="174"/>
      <c r="F934" s="174"/>
      <c r="G934" s="578">
        <v>-0.2</v>
      </c>
      <c r="H934" s="174"/>
      <c r="I934" s="174"/>
      <c r="J934" s="174"/>
      <c r="K934" s="174"/>
      <c r="L934" s="174"/>
      <c r="M934" s="174"/>
      <c r="N934" s="186">
        <v>0</v>
      </c>
      <c r="O934" s="174"/>
      <c r="P934" s="174"/>
      <c r="Q934" s="174"/>
      <c r="R934" s="174"/>
      <c r="S934" s="174"/>
      <c r="T934" s="174"/>
    </row>
    <row r="935" spans="2:20" s="333" customFormat="1" ht="15" customHeight="1" x14ac:dyDescent="0.25">
      <c r="B935" s="518" t="s">
        <v>261</v>
      </c>
      <c r="C935" s="518" t="s">
        <v>133</v>
      </c>
      <c r="E935" s="174"/>
      <c r="F935" s="174"/>
      <c r="G935" s="578">
        <v>-0.111</v>
      </c>
      <c r="H935" s="174"/>
      <c r="I935" s="174"/>
      <c r="J935" s="174"/>
      <c r="K935" s="174"/>
      <c r="L935" s="174"/>
      <c r="M935" s="174"/>
      <c r="N935" s="186">
        <v>0</v>
      </c>
      <c r="O935" s="174"/>
      <c r="P935" s="174"/>
      <c r="Q935" s="174"/>
      <c r="R935" s="174"/>
      <c r="S935" s="174"/>
      <c r="T935" s="174"/>
    </row>
    <row r="936" spans="2:20" s="333" customFormat="1" ht="15" customHeight="1" x14ac:dyDescent="0.25">
      <c r="B936" s="518" t="s">
        <v>261</v>
      </c>
      <c r="C936" s="518" t="s">
        <v>101</v>
      </c>
      <c r="E936" s="174"/>
      <c r="F936" s="174"/>
      <c r="G936" s="578">
        <v>-0.2</v>
      </c>
      <c r="H936" s="174"/>
      <c r="I936" s="174"/>
      <c r="J936" s="174"/>
      <c r="K936" s="174"/>
      <c r="L936" s="174"/>
      <c r="M936" s="174"/>
      <c r="N936" s="186">
        <v>0</v>
      </c>
      <c r="O936" s="174"/>
      <c r="P936" s="174"/>
      <c r="Q936" s="174"/>
      <c r="R936" s="174"/>
      <c r="S936" s="174"/>
      <c r="T936" s="174"/>
    </row>
    <row r="937" spans="2:20" s="333" customFormat="1" ht="15" customHeight="1" x14ac:dyDescent="0.25">
      <c r="B937" s="518" t="s">
        <v>160</v>
      </c>
      <c r="C937" s="518" t="s">
        <v>133</v>
      </c>
      <c r="E937" s="174"/>
      <c r="F937" s="174"/>
      <c r="G937" s="578">
        <v>-0.111</v>
      </c>
      <c r="H937" s="174"/>
      <c r="I937" s="174"/>
      <c r="J937" s="174"/>
      <c r="K937" s="174"/>
      <c r="L937" s="174"/>
      <c r="M937" s="174"/>
      <c r="N937" s="186">
        <v>0</v>
      </c>
      <c r="O937" s="174"/>
      <c r="P937" s="174"/>
      <c r="Q937" s="174"/>
      <c r="R937" s="174"/>
      <c r="S937" s="174"/>
      <c r="T937" s="174"/>
    </row>
    <row r="938" spans="2:20" s="333" customFormat="1" ht="15" customHeight="1" x14ac:dyDescent="0.25">
      <c r="B938" s="518" t="s">
        <v>160</v>
      </c>
      <c r="C938" s="518" t="s">
        <v>101</v>
      </c>
      <c r="E938" s="174"/>
      <c r="F938" s="174"/>
      <c r="G938" s="578">
        <v>-0.2</v>
      </c>
      <c r="H938" s="174"/>
      <c r="I938" s="174"/>
      <c r="J938" s="174"/>
      <c r="K938" s="174"/>
      <c r="L938" s="174"/>
      <c r="M938" s="174"/>
      <c r="N938" s="186">
        <v>0</v>
      </c>
      <c r="O938" s="174"/>
      <c r="P938" s="174"/>
      <c r="Q938" s="174"/>
      <c r="R938" s="174"/>
      <c r="S938" s="174"/>
      <c r="T938" s="174"/>
    </row>
    <row r="939" spans="2:20" s="333" customFormat="1" ht="15" customHeight="1" x14ac:dyDescent="0.25">
      <c r="B939" s="518" t="s">
        <v>149</v>
      </c>
      <c r="C939" s="518" t="s">
        <v>133</v>
      </c>
      <c r="E939" s="174"/>
      <c r="F939" s="174"/>
      <c r="G939" s="578">
        <v>0</v>
      </c>
      <c r="H939" s="174"/>
      <c r="I939" s="174"/>
      <c r="J939" s="174"/>
      <c r="K939" s="174"/>
      <c r="L939" s="174"/>
      <c r="M939" s="174"/>
      <c r="N939" s="186">
        <v>0</v>
      </c>
      <c r="O939" s="174"/>
      <c r="P939" s="174"/>
      <c r="Q939" s="174"/>
      <c r="R939" s="174"/>
      <c r="S939" s="174"/>
      <c r="T939" s="174"/>
    </row>
    <row r="940" spans="2:20" s="333" customFormat="1" ht="15" customHeight="1" x14ac:dyDescent="0.25">
      <c r="B940" s="518" t="s">
        <v>149</v>
      </c>
      <c r="C940" s="518" t="s">
        <v>158</v>
      </c>
      <c r="E940" s="174"/>
      <c r="F940" s="174"/>
      <c r="G940" s="578">
        <v>0.125</v>
      </c>
      <c r="H940" s="174"/>
      <c r="I940" s="174"/>
      <c r="J940" s="174"/>
      <c r="K940" s="174"/>
      <c r="L940" s="174"/>
      <c r="M940" s="174"/>
      <c r="N940" s="186">
        <v>0</v>
      </c>
      <c r="O940" s="174"/>
      <c r="P940" s="174"/>
      <c r="Q940" s="174"/>
      <c r="R940" s="174"/>
      <c r="S940" s="174"/>
      <c r="T940" s="174"/>
    </row>
    <row r="941" spans="2:20" s="333" customFormat="1" ht="15" customHeight="1" x14ac:dyDescent="0.25">
      <c r="B941" s="518" t="s">
        <v>149</v>
      </c>
      <c r="C941" s="518" t="s">
        <v>101</v>
      </c>
      <c r="E941" s="174"/>
      <c r="F941" s="174"/>
      <c r="G941" s="578">
        <v>-0.1</v>
      </c>
      <c r="H941" s="174"/>
      <c r="I941" s="174"/>
      <c r="J941" s="174"/>
      <c r="K941" s="174"/>
      <c r="L941" s="174"/>
      <c r="M941" s="174"/>
      <c r="N941" s="186">
        <v>0</v>
      </c>
      <c r="O941" s="174"/>
      <c r="P941" s="174"/>
      <c r="Q941" s="174"/>
      <c r="R941" s="174"/>
      <c r="S941" s="174"/>
      <c r="T941" s="174"/>
    </row>
    <row r="942" spans="2:20" s="333" customFormat="1" ht="15" customHeight="1" x14ac:dyDescent="0.25">
      <c r="B942" s="518" t="s">
        <v>149</v>
      </c>
      <c r="C942" s="518" t="s">
        <v>193</v>
      </c>
      <c r="E942" s="174"/>
      <c r="F942" s="174"/>
      <c r="G942" s="578">
        <v>-0.01</v>
      </c>
      <c r="H942" s="174"/>
      <c r="I942" s="174"/>
      <c r="J942" s="174"/>
      <c r="K942" s="174"/>
      <c r="L942" s="174"/>
      <c r="M942" s="174"/>
      <c r="N942" s="186">
        <v>0</v>
      </c>
      <c r="O942" s="174"/>
      <c r="P942" s="174"/>
      <c r="Q942" s="174"/>
      <c r="R942" s="174"/>
      <c r="S942" s="174"/>
      <c r="T942" s="174"/>
    </row>
    <row r="943" spans="2:20" s="333" customFormat="1" ht="15" customHeight="1" x14ac:dyDescent="0.25">
      <c r="B943" s="518" t="s">
        <v>189</v>
      </c>
      <c r="C943" s="518" t="s">
        <v>101</v>
      </c>
      <c r="E943" s="174"/>
      <c r="F943" s="174"/>
      <c r="G943" s="578">
        <v>-0.3</v>
      </c>
      <c r="H943" s="174"/>
      <c r="I943" s="174"/>
      <c r="J943" s="174"/>
      <c r="K943" s="174"/>
      <c r="L943" s="174"/>
      <c r="M943" s="174"/>
      <c r="N943" s="186">
        <v>0</v>
      </c>
      <c r="O943" s="174"/>
      <c r="P943" s="174"/>
      <c r="Q943" s="174"/>
      <c r="R943" s="174"/>
      <c r="S943" s="174"/>
      <c r="T943" s="174"/>
    </row>
    <row r="944" spans="2:20" s="333" customFormat="1" ht="15" customHeight="1" x14ac:dyDescent="0.25">
      <c r="B944" s="518" t="s">
        <v>130</v>
      </c>
      <c r="C944" s="518" t="s">
        <v>133</v>
      </c>
      <c r="E944" s="174"/>
      <c r="F944" s="174"/>
      <c r="G944" s="578">
        <v>0</v>
      </c>
      <c r="H944" s="174"/>
      <c r="I944" s="174"/>
      <c r="J944" s="174"/>
      <c r="K944" s="174"/>
      <c r="L944" s="174"/>
      <c r="M944" s="174"/>
      <c r="N944" s="186">
        <v>0</v>
      </c>
      <c r="O944" s="174"/>
      <c r="P944" s="174"/>
      <c r="Q944" s="174"/>
      <c r="R944" s="174"/>
      <c r="S944" s="174"/>
      <c r="T944" s="174"/>
    </row>
    <row r="945" spans="2:20" s="333" customFormat="1" ht="15" customHeight="1" x14ac:dyDescent="0.25">
      <c r="B945" s="518" t="s">
        <v>130</v>
      </c>
      <c r="C945" s="518" t="s">
        <v>101</v>
      </c>
      <c r="E945" s="174"/>
      <c r="F945" s="174"/>
      <c r="G945" s="578">
        <v>-0.1</v>
      </c>
      <c r="H945" s="174"/>
      <c r="I945" s="174"/>
      <c r="J945" s="174"/>
      <c r="K945" s="174"/>
      <c r="L945" s="174"/>
      <c r="M945" s="174"/>
      <c r="N945" s="186">
        <v>0</v>
      </c>
      <c r="O945" s="174"/>
      <c r="P945" s="174"/>
      <c r="Q945" s="174"/>
      <c r="R945" s="174"/>
      <c r="S945" s="174"/>
      <c r="T945" s="174"/>
    </row>
    <row r="946" spans="2:20" s="333" customFormat="1" ht="15" customHeight="1" x14ac:dyDescent="0.25">
      <c r="B946" s="518" t="s">
        <v>632</v>
      </c>
      <c r="C946" s="518" t="s">
        <v>101</v>
      </c>
      <c r="E946" s="174"/>
      <c r="F946" s="174"/>
      <c r="G946" s="578">
        <v>-0.2</v>
      </c>
      <c r="H946" s="174"/>
      <c r="I946" s="174"/>
      <c r="J946" s="174"/>
      <c r="K946" s="174"/>
      <c r="L946" s="174"/>
      <c r="M946" s="174"/>
      <c r="N946" s="186">
        <v>0</v>
      </c>
      <c r="O946" s="174"/>
      <c r="P946" s="174"/>
      <c r="Q946" s="174"/>
      <c r="R946" s="174"/>
      <c r="S946" s="174"/>
      <c r="T946" s="174"/>
    </row>
    <row r="947" spans="2:20" s="333" customFormat="1" ht="15" customHeight="1" x14ac:dyDescent="0.25">
      <c r="B947" s="518" t="s">
        <v>190</v>
      </c>
      <c r="C947" s="518" t="s">
        <v>101</v>
      </c>
      <c r="E947" s="174"/>
      <c r="F947" s="174"/>
      <c r="G947" s="578">
        <v>-0.3</v>
      </c>
      <c r="H947" s="174"/>
      <c r="I947" s="174"/>
      <c r="J947" s="174"/>
      <c r="K947" s="174"/>
      <c r="L947" s="174"/>
      <c r="M947" s="174"/>
      <c r="N947" s="186">
        <v>0</v>
      </c>
      <c r="O947" s="174"/>
      <c r="P947" s="174"/>
      <c r="Q947" s="174"/>
      <c r="R947" s="174"/>
      <c r="S947" s="174"/>
      <c r="T947" s="174"/>
    </row>
    <row r="948" spans="2:20" s="333" customFormat="1" ht="15" customHeight="1" x14ac:dyDescent="0.25">
      <c r="B948" s="518" t="s">
        <v>633</v>
      </c>
      <c r="C948" s="518" t="s">
        <v>101</v>
      </c>
      <c r="E948" s="174"/>
      <c r="F948" s="174"/>
      <c r="G948" s="578">
        <v>-0.3</v>
      </c>
      <c r="H948" s="174"/>
      <c r="I948" s="174"/>
      <c r="J948" s="174"/>
      <c r="K948" s="174"/>
      <c r="L948" s="174"/>
      <c r="M948" s="174"/>
      <c r="N948" s="186">
        <v>0</v>
      </c>
      <c r="O948" s="174"/>
      <c r="P948" s="174"/>
      <c r="Q948" s="174"/>
      <c r="R948" s="174"/>
      <c r="S948" s="174"/>
      <c r="T948" s="174"/>
    </row>
    <row r="949" spans="2:20" s="333" customFormat="1" ht="15" customHeight="1" x14ac:dyDescent="0.25">
      <c r="B949" s="518" t="s">
        <v>133</v>
      </c>
      <c r="C949" s="518" t="s">
        <v>128</v>
      </c>
      <c r="E949" s="174"/>
      <c r="F949" s="174"/>
      <c r="G949" s="578">
        <v>-5.2999999999999999E-2</v>
      </c>
      <c r="H949" s="174"/>
      <c r="I949" s="174"/>
      <c r="J949" s="174"/>
      <c r="K949" s="174"/>
      <c r="L949" s="174"/>
      <c r="M949" s="174"/>
      <c r="N949" s="186">
        <v>0</v>
      </c>
      <c r="O949" s="174"/>
      <c r="P949" s="174"/>
      <c r="Q949" s="174"/>
      <c r="R949" s="174"/>
      <c r="S949" s="174"/>
      <c r="T949" s="174"/>
    </row>
    <row r="950" spans="2:20" s="333" customFormat="1" ht="15" customHeight="1" x14ac:dyDescent="0.25">
      <c r="B950" s="518" t="s">
        <v>133</v>
      </c>
      <c r="C950" s="518" t="s">
        <v>635</v>
      </c>
      <c r="E950" s="174"/>
      <c r="F950" s="174"/>
      <c r="G950" s="578">
        <v>0.125</v>
      </c>
      <c r="H950" s="174"/>
      <c r="I950" s="174"/>
      <c r="J950" s="174"/>
      <c r="K950" s="174"/>
      <c r="L950" s="174"/>
      <c r="M950" s="174"/>
      <c r="N950" s="186">
        <v>0</v>
      </c>
      <c r="O950" s="174"/>
      <c r="P950" s="174"/>
      <c r="Q950" s="174"/>
      <c r="R950" s="174"/>
      <c r="S950" s="174"/>
      <c r="T950" s="174"/>
    </row>
    <row r="951" spans="2:20" s="333" customFormat="1" ht="15" customHeight="1" x14ac:dyDescent="0.25">
      <c r="B951" s="518" t="s">
        <v>133</v>
      </c>
      <c r="C951" s="518" t="s">
        <v>145</v>
      </c>
      <c r="E951" s="174"/>
      <c r="F951" s="174"/>
      <c r="G951" s="578">
        <v>0.28599999999999998</v>
      </c>
      <c r="H951" s="174"/>
      <c r="I951" s="174"/>
      <c r="J951" s="174"/>
      <c r="K951" s="174"/>
      <c r="L951" s="174"/>
      <c r="M951" s="174"/>
      <c r="N951" s="186">
        <v>0</v>
      </c>
      <c r="O951" s="174"/>
      <c r="P951" s="174"/>
      <c r="Q951" s="174"/>
      <c r="R951" s="174"/>
      <c r="S951" s="174"/>
      <c r="T951" s="174"/>
    </row>
    <row r="952" spans="2:20" s="333" customFormat="1" ht="15" customHeight="1" x14ac:dyDescent="0.25">
      <c r="B952" s="518" t="s">
        <v>133</v>
      </c>
      <c r="C952" s="518" t="s">
        <v>156</v>
      </c>
      <c r="E952" s="174"/>
      <c r="F952" s="174"/>
      <c r="G952" s="578">
        <v>0.125</v>
      </c>
      <c r="H952" s="174"/>
      <c r="I952" s="174"/>
      <c r="J952" s="174"/>
      <c r="K952" s="174"/>
      <c r="L952" s="174"/>
      <c r="M952" s="174"/>
      <c r="N952" s="186">
        <v>0</v>
      </c>
      <c r="O952" s="174"/>
      <c r="P952" s="174"/>
      <c r="Q952" s="174"/>
      <c r="R952" s="174"/>
      <c r="S952" s="174"/>
      <c r="T952" s="174"/>
    </row>
    <row r="953" spans="2:20" s="333" customFormat="1" ht="15" customHeight="1" x14ac:dyDescent="0.25">
      <c r="B953" s="518" t="s">
        <v>133</v>
      </c>
      <c r="C953" s="518" t="s">
        <v>152</v>
      </c>
      <c r="E953" s="174"/>
      <c r="F953" s="174"/>
      <c r="G953" s="578">
        <v>0.28599999999999998</v>
      </c>
      <c r="H953" s="174"/>
      <c r="I953" s="174"/>
      <c r="J953" s="174"/>
      <c r="K953" s="174"/>
      <c r="L953" s="174"/>
      <c r="M953" s="174"/>
      <c r="N953" s="186">
        <v>0</v>
      </c>
      <c r="O953" s="174"/>
      <c r="P953" s="174"/>
      <c r="Q953" s="174"/>
      <c r="R953" s="174"/>
      <c r="S953" s="174"/>
      <c r="T953" s="174"/>
    </row>
    <row r="954" spans="2:20" s="333" customFormat="1" ht="15" customHeight="1" x14ac:dyDescent="0.25">
      <c r="B954" s="518" t="s">
        <v>133</v>
      </c>
      <c r="C954" s="518" t="s">
        <v>158</v>
      </c>
      <c r="E954" s="174"/>
      <c r="F954" s="174"/>
      <c r="G954" s="578">
        <v>0.125</v>
      </c>
      <c r="H954" s="174"/>
      <c r="I954" s="174"/>
      <c r="J954" s="174"/>
      <c r="K954" s="174"/>
      <c r="L954" s="174"/>
      <c r="M954" s="174"/>
      <c r="N954" s="186">
        <v>0</v>
      </c>
      <c r="O954" s="174"/>
      <c r="P954" s="174"/>
      <c r="Q954" s="174"/>
      <c r="R954" s="174"/>
      <c r="S954" s="174"/>
      <c r="T954" s="174"/>
    </row>
    <row r="955" spans="2:20" s="333" customFormat="1" ht="15" customHeight="1" x14ac:dyDescent="0.25">
      <c r="B955" s="518" t="s">
        <v>133</v>
      </c>
      <c r="C955" s="518" t="s">
        <v>181</v>
      </c>
      <c r="E955" s="174"/>
      <c r="F955" s="174"/>
      <c r="G955" s="578">
        <v>-8.2000000000000003E-2</v>
      </c>
      <c r="H955" s="174"/>
      <c r="I955" s="174"/>
      <c r="J955" s="174"/>
      <c r="K955" s="174"/>
      <c r="L955" s="174"/>
      <c r="M955" s="174"/>
      <c r="N955" s="186">
        <v>0</v>
      </c>
      <c r="O955" s="174"/>
      <c r="P955" s="174"/>
      <c r="Q955" s="174"/>
      <c r="R955" s="174"/>
      <c r="S955" s="174"/>
      <c r="T955" s="174"/>
    </row>
    <row r="956" spans="2:20" s="333" customFormat="1" ht="15" customHeight="1" x14ac:dyDescent="0.25">
      <c r="B956" s="518" t="s">
        <v>133</v>
      </c>
      <c r="C956" s="518" t="s">
        <v>144</v>
      </c>
      <c r="E956" s="174"/>
      <c r="F956" s="174"/>
      <c r="G956" s="578">
        <v>-5.2999999999999999E-2</v>
      </c>
      <c r="H956" s="174"/>
      <c r="I956" s="174"/>
      <c r="J956" s="174"/>
      <c r="K956" s="174"/>
      <c r="L956" s="174"/>
      <c r="M956" s="174"/>
      <c r="N956" s="186">
        <v>0</v>
      </c>
      <c r="O956" s="174"/>
      <c r="P956" s="174"/>
      <c r="Q956" s="174"/>
      <c r="R956" s="174"/>
      <c r="S956" s="174"/>
      <c r="T956" s="174"/>
    </row>
    <row r="957" spans="2:20" s="333" customFormat="1" ht="15" customHeight="1" x14ac:dyDescent="0.25">
      <c r="B957" s="518" t="s">
        <v>133</v>
      </c>
      <c r="C957" s="518" t="s">
        <v>177</v>
      </c>
      <c r="E957" s="174"/>
      <c r="F957" s="174"/>
      <c r="G957" s="578">
        <v>0.125</v>
      </c>
      <c r="H957" s="174"/>
      <c r="I957" s="174"/>
      <c r="J957" s="174"/>
      <c r="K957" s="174"/>
      <c r="L957" s="174"/>
      <c r="M957" s="174"/>
      <c r="N957" s="186">
        <v>0</v>
      </c>
      <c r="O957" s="174"/>
      <c r="P957" s="174"/>
      <c r="Q957" s="174"/>
      <c r="R957" s="174"/>
      <c r="S957" s="174"/>
      <c r="T957" s="174"/>
    </row>
    <row r="958" spans="2:20" s="333" customFormat="1" ht="15" customHeight="1" x14ac:dyDescent="0.25">
      <c r="B958" s="518" t="s">
        <v>133</v>
      </c>
      <c r="C958" s="518" t="s">
        <v>101</v>
      </c>
      <c r="E958" s="174"/>
      <c r="F958" s="174"/>
      <c r="G958" s="578">
        <v>-0.1</v>
      </c>
      <c r="H958" s="174"/>
      <c r="I958" s="174"/>
      <c r="J958" s="174"/>
      <c r="K958" s="174"/>
      <c r="L958" s="174"/>
      <c r="M958" s="174"/>
      <c r="N958" s="186">
        <v>0</v>
      </c>
      <c r="O958" s="174"/>
      <c r="P958" s="174"/>
      <c r="Q958" s="174"/>
      <c r="R958" s="174"/>
      <c r="S958" s="174"/>
      <c r="T958" s="174"/>
    </row>
    <row r="959" spans="2:20" s="333" customFormat="1" ht="15" customHeight="1" x14ac:dyDescent="0.25">
      <c r="B959" s="518" t="s">
        <v>133</v>
      </c>
      <c r="C959" s="518" t="s">
        <v>186</v>
      </c>
      <c r="E959" s="174"/>
      <c r="F959" s="174"/>
      <c r="G959" s="578">
        <v>0.08</v>
      </c>
      <c r="H959" s="174"/>
      <c r="I959" s="174"/>
      <c r="J959" s="174"/>
      <c r="K959" s="174"/>
      <c r="L959" s="174"/>
      <c r="M959" s="174"/>
      <c r="N959" s="186">
        <v>0</v>
      </c>
      <c r="O959" s="174"/>
      <c r="P959" s="174"/>
      <c r="Q959" s="174"/>
      <c r="R959" s="174"/>
      <c r="S959" s="174"/>
      <c r="T959" s="174"/>
    </row>
    <row r="960" spans="2:20" s="333" customFormat="1" ht="15" customHeight="1" x14ac:dyDescent="0.25">
      <c r="B960" s="518" t="s">
        <v>133</v>
      </c>
      <c r="C960" s="518" t="s">
        <v>174</v>
      </c>
      <c r="E960" s="174"/>
      <c r="F960" s="174"/>
      <c r="G960" s="578">
        <v>0.08</v>
      </c>
      <c r="H960" s="174"/>
      <c r="I960" s="174"/>
      <c r="J960" s="174"/>
      <c r="K960" s="174"/>
      <c r="L960" s="174"/>
      <c r="M960" s="174"/>
      <c r="N960" s="186">
        <v>0</v>
      </c>
      <c r="O960" s="174"/>
      <c r="P960" s="174"/>
      <c r="Q960" s="174"/>
      <c r="R960" s="174"/>
      <c r="S960" s="174"/>
      <c r="T960" s="174"/>
    </row>
    <row r="961" spans="2:20" s="333" customFormat="1" ht="15" customHeight="1" x14ac:dyDescent="0.25">
      <c r="B961" s="518" t="s">
        <v>133</v>
      </c>
      <c r="C961" s="518" t="s">
        <v>193</v>
      </c>
      <c r="E961" s="174"/>
      <c r="F961" s="174"/>
      <c r="G961" s="578">
        <v>-0.01</v>
      </c>
      <c r="H961" s="174"/>
      <c r="I961" s="174"/>
      <c r="J961" s="174"/>
      <c r="K961" s="174"/>
      <c r="L961" s="174"/>
      <c r="M961" s="174"/>
      <c r="N961" s="186">
        <v>0</v>
      </c>
      <c r="O961" s="174"/>
      <c r="P961" s="174"/>
      <c r="Q961" s="174"/>
      <c r="R961" s="174"/>
      <c r="S961" s="174"/>
      <c r="T961" s="174"/>
    </row>
    <row r="962" spans="2:20" s="333" customFormat="1" ht="15" customHeight="1" x14ac:dyDescent="0.25">
      <c r="B962" s="518" t="s">
        <v>128</v>
      </c>
      <c r="C962" s="518" t="s">
        <v>144</v>
      </c>
      <c r="E962" s="174"/>
      <c r="F962" s="174"/>
      <c r="G962" s="578">
        <v>0</v>
      </c>
      <c r="H962" s="174"/>
      <c r="I962" s="174"/>
      <c r="J962" s="174"/>
      <c r="K962" s="174"/>
      <c r="L962" s="174"/>
      <c r="M962" s="174"/>
      <c r="N962" s="186">
        <v>0</v>
      </c>
      <c r="O962" s="174"/>
      <c r="P962" s="174"/>
      <c r="Q962" s="174"/>
      <c r="R962" s="174"/>
      <c r="S962" s="174"/>
      <c r="T962" s="174"/>
    </row>
    <row r="963" spans="2:20" s="333" customFormat="1" ht="15" customHeight="1" x14ac:dyDescent="0.25">
      <c r="B963" s="518" t="s">
        <v>128</v>
      </c>
      <c r="C963" s="518" t="s">
        <v>101</v>
      </c>
      <c r="E963" s="174"/>
      <c r="F963" s="174"/>
      <c r="G963" s="578">
        <v>-0.05</v>
      </c>
      <c r="H963" s="174"/>
      <c r="I963" s="174"/>
      <c r="J963" s="174"/>
      <c r="K963" s="174"/>
      <c r="L963" s="174"/>
      <c r="M963" s="174"/>
      <c r="N963" s="186">
        <v>0</v>
      </c>
      <c r="O963" s="174"/>
      <c r="P963" s="174"/>
      <c r="Q963" s="174"/>
      <c r="R963" s="174"/>
      <c r="S963" s="174"/>
      <c r="T963" s="174"/>
    </row>
    <row r="964" spans="2:20" s="333" customFormat="1" ht="15" customHeight="1" x14ac:dyDescent="0.25">
      <c r="B964" s="518" t="s">
        <v>634</v>
      </c>
      <c r="C964" s="518" t="s">
        <v>101</v>
      </c>
      <c r="E964" s="174"/>
      <c r="F964" s="174"/>
      <c r="G964" s="578">
        <v>-0.2</v>
      </c>
      <c r="H964" s="174"/>
      <c r="I964" s="174"/>
      <c r="J964" s="174"/>
      <c r="K964" s="174"/>
      <c r="L964" s="174"/>
      <c r="M964" s="174"/>
      <c r="N964" s="186">
        <v>0</v>
      </c>
      <c r="O964" s="174"/>
      <c r="P964" s="174"/>
      <c r="Q964" s="174"/>
      <c r="R964" s="174"/>
      <c r="S964" s="174"/>
      <c r="T964" s="174"/>
    </row>
    <row r="965" spans="2:20" s="333" customFormat="1" ht="15" customHeight="1" x14ac:dyDescent="0.25">
      <c r="B965" s="518" t="s">
        <v>635</v>
      </c>
      <c r="C965" s="518" t="s">
        <v>101</v>
      </c>
      <c r="E965" s="174"/>
      <c r="F965" s="174"/>
      <c r="G965" s="578">
        <v>-0.2</v>
      </c>
      <c r="H965" s="174"/>
      <c r="I965" s="174"/>
      <c r="J965" s="174"/>
      <c r="K965" s="174"/>
      <c r="L965" s="174"/>
      <c r="M965" s="174"/>
      <c r="N965" s="186">
        <v>0</v>
      </c>
      <c r="O965" s="174"/>
      <c r="P965" s="174"/>
      <c r="Q965" s="174"/>
      <c r="R965" s="174"/>
      <c r="S965" s="174"/>
      <c r="T965" s="174"/>
    </row>
    <row r="966" spans="2:20" s="333" customFormat="1" ht="15" customHeight="1" x14ac:dyDescent="0.25">
      <c r="B966" s="518" t="s">
        <v>191</v>
      </c>
      <c r="C966" s="518" t="s">
        <v>101</v>
      </c>
      <c r="E966" s="174"/>
      <c r="F966" s="174"/>
      <c r="G966" s="578">
        <v>-0.3</v>
      </c>
      <c r="H966" s="174"/>
      <c r="I966" s="174"/>
      <c r="J966" s="174"/>
      <c r="K966" s="174"/>
      <c r="L966" s="174"/>
      <c r="M966" s="174"/>
      <c r="N966" s="186">
        <v>0</v>
      </c>
      <c r="O966" s="174"/>
      <c r="P966" s="174"/>
      <c r="Q966" s="174"/>
      <c r="R966" s="174"/>
      <c r="S966" s="174"/>
      <c r="T966" s="174"/>
    </row>
    <row r="967" spans="2:20" s="333" customFormat="1" ht="15" customHeight="1" x14ac:dyDescent="0.25">
      <c r="B967" s="518" t="s">
        <v>636</v>
      </c>
      <c r="C967" s="518" t="s">
        <v>101</v>
      </c>
      <c r="E967" s="174"/>
      <c r="F967" s="174"/>
      <c r="G967" s="578">
        <v>-0.3</v>
      </c>
      <c r="H967" s="174"/>
      <c r="I967" s="174"/>
      <c r="J967" s="174"/>
      <c r="K967" s="174"/>
      <c r="L967" s="174"/>
      <c r="M967" s="174"/>
      <c r="N967" s="186">
        <v>0</v>
      </c>
      <c r="O967" s="174"/>
      <c r="P967" s="174"/>
      <c r="Q967" s="174"/>
      <c r="R967" s="174"/>
      <c r="S967" s="174"/>
      <c r="T967" s="174"/>
    </row>
    <row r="968" spans="2:20" s="333" customFormat="1" ht="15" customHeight="1" x14ac:dyDescent="0.25">
      <c r="B968" s="518" t="s">
        <v>638</v>
      </c>
      <c r="C968" s="518" t="s">
        <v>101</v>
      </c>
      <c r="E968" s="174"/>
      <c r="F968" s="174"/>
      <c r="G968" s="578">
        <v>-0.2</v>
      </c>
      <c r="H968" s="174"/>
      <c r="I968" s="174"/>
      <c r="J968" s="174"/>
      <c r="K968" s="174"/>
      <c r="L968" s="174"/>
      <c r="M968" s="174"/>
      <c r="N968" s="186">
        <v>0</v>
      </c>
      <c r="O968" s="174"/>
      <c r="P968" s="174"/>
      <c r="Q968" s="174"/>
      <c r="R968" s="174"/>
      <c r="S968" s="174"/>
      <c r="T968" s="174"/>
    </row>
    <row r="969" spans="2:20" s="333" customFormat="1" ht="15" customHeight="1" x14ac:dyDescent="0.25">
      <c r="B969" s="518" t="s">
        <v>145</v>
      </c>
      <c r="C969" s="518" t="s">
        <v>101</v>
      </c>
      <c r="E969" s="174"/>
      <c r="F969" s="174"/>
      <c r="G969" s="578">
        <v>-0.3</v>
      </c>
      <c r="H969" s="174"/>
      <c r="I969" s="174"/>
      <c r="J969" s="174"/>
      <c r="K969" s="174"/>
      <c r="L969" s="174"/>
      <c r="M969" s="174"/>
      <c r="N969" s="186">
        <v>0</v>
      </c>
      <c r="O969" s="174"/>
      <c r="P969" s="174"/>
      <c r="Q969" s="174"/>
      <c r="R969" s="174"/>
      <c r="S969" s="174"/>
      <c r="T969" s="174"/>
    </row>
    <row r="970" spans="2:20" s="333" customFormat="1" ht="15" customHeight="1" x14ac:dyDescent="0.25">
      <c r="B970" s="518" t="s">
        <v>194</v>
      </c>
      <c r="C970" s="518" t="s">
        <v>101</v>
      </c>
      <c r="E970" s="174"/>
      <c r="F970" s="174"/>
      <c r="G970" s="578">
        <v>-0.3</v>
      </c>
      <c r="H970" s="174"/>
      <c r="I970" s="174"/>
      <c r="J970" s="174"/>
      <c r="K970" s="174"/>
      <c r="L970" s="174"/>
      <c r="M970" s="174"/>
      <c r="N970" s="186">
        <v>0</v>
      </c>
      <c r="O970" s="174"/>
      <c r="P970" s="174"/>
      <c r="Q970" s="174"/>
      <c r="R970" s="174"/>
      <c r="S970" s="174"/>
      <c r="T970" s="174"/>
    </row>
    <row r="971" spans="2:20" s="333" customFormat="1" ht="15" customHeight="1" x14ac:dyDescent="0.25">
      <c r="B971" s="518" t="s">
        <v>156</v>
      </c>
      <c r="C971" s="518" t="s">
        <v>101</v>
      </c>
      <c r="E971" s="174"/>
      <c r="F971" s="174"/>
      <c r="G971" s="578">
        <v>-0.2</v>
      </c>
      <c r="H971" s="174"/>
      <c r="I971" s="174"/>
      <c r="J971" s="174"/>
      <c r="K971" s="174"/>
      <c r="L971" s="174"/>
      <c r="M971" s="174"/>
      <c r="N971" s="186">
        <v>0</v>
      </c>
      <c r="O971" s="174"/>
      <c r="P971" s="174"/>
      <c r="Q971" s="174"/>
      <c r="R971" s="174"/>
      <c r="S971" s="174"/>
      <c r="T971" s="174"/>
    </row>
    <row r="972" spans="2:20" s="333" customFormat="1" ht="15" customHeight="1" x14ac:dyDescent="0.25">
      <c r="B972" s="518" t="s">
        <v>639</v>
      </c>
      <c r="C972" s="518" t="s">
        <v>101</v>
      </c>
      <c r="E972" s="174"/>
      <c r="F972" s="174"/>
      <c r="G972" s="578">
        <v>-0.3</v>
      </c>
      <c r="H972" s="174"/>
      <c r="I972" s="174"/>
      <c r="J972" s="174"/>
      <c r="K972" s="174"/>
      <c r="L972" s="174"/>
      <c r="M972" s="174"/>
      <c r="N972" s="186">
        <v>0</v>
      </c>
      <c r="O972" s="174"/>
      <c r="P972" s="174"/>
      <c r="Q972" s="174"/>
      <c r="R972" s="174"/>
      <c r="S972" s="174"/>
      <c r="T972" s="174"/>
    </row>
    <row r="973" spans="2:20" s="333" customFormat="1" ht="15" customHeight="1" x14ac:dyDescent="0.25">
      <c r="B973" s="518" t="s">
        <v>152</v>
      </c>
      <c r="C973" s="518" t="s">
        <v>101</v>
      </c>
      <c r="E973" s="174"/>
      <c r="F973" s="174"/>
      <c r="G973" s="578">
        <v>-0.3</v>
      </c>
      <c r="H973" s="174"/>
      <c r="I973" s="174"/>
      <c r="J973" s="174"/>
      <c r="K973" s="174"/>
      <c r="L973" s="174"/>
      <c r="M973" s="174"/>
      <c r="N973" s="186">
        <v>0</v>
      </c>
      <c r="O973" s="174"/>
      <c r="P973" s="174"/>
      <c r="Q973" s="174"/>
      <c r="R973" s="174"/>
      <c r="S973" s="174"/>
      <c r="T973" s="174"/>
    </row>
    <row r="974" spans="2:20" s="333" customFormat="1" ht="15" customHeight="1" x14ac:dyDescent="0.25">
      <c r="B974" s="518" t="s">
        <v>640</v>
      </c>
      <c r="C974" s="518" t="s">
        <v>101</v>
      </c>
      <c r="E974" s="174"/>
      <c r="F974" s="174"/>
      <c r="G974" s="578">
        <v>-0.3</v>
      </c>
      <c r="H974" s="174"/>
      <c r="I974" s="174"/>
      <c r="J974" s="174"/>
      <c r="K974" s="174"/>
      <c r="L974" s="174"/>
      <c r="M974" s="174"/>
      <c r="N974" s="186">
        <v>0</v>
      </c>
      <c r="O974" s="174"/>
      <c r="P974" s="174"/>
      <c r="Q974" s="174"/>
      <c r="R974" s="174"/>
      <c r="S974" s="174"/>
      <c r="T974" s="174"/>
    </row>
    <row r="975" spans="2:20" s="333" customFormat="1" ht="15" customHeight="1" x14ac:dyDescent="0.25">
      <c r="B975" s="518" t="s">
        <v>641</v>
      </c>
      <c r="C975" s="518" t="s">
        <v>101</v>
      </c>
      <c r="E975" s="174"/>
      <c r="F975" s="174"/>
      <c r="G975" s="578">
        <v>-0.2</v>
      </c>
      <c r="H975" s="174"/>
      <c r="I975" s="174"/>
      <c r="J975" s="174"/>
      <c r="K975" s="174"/>
      <c r="L975" s="174"/>
      <c r="M975" s="174"/>
      <c r="N975" s="186">
        <v>0</v>
      </c>
      <c r="O975" s="174"/>
      <c r="P975" s="174"/>
      <c r="Q975" s="174"/>
      <c r="R975" s="174"/>
      <c r="S975" s="174"/>
      <c r="T975" s="174"/>
    </row>
    <row r="976" spans="2:20" s="333" customFormat="1" ht="15" customHeight="1" x14ac:dyDescent="0.25">
      <c r="B976" s="518" t="s">
        <v>158</v>
      </c>
      <c r="C976" s="518" t="s">
        <v>101</v>
      </c>
      <c r="E976" s="174"/>
      <c r="F976" s="174"/>
      <c r="G976" s="578">
        <v>-0.2</v>
      </c>
      <c r="H976" s="174"/>
      <c r="I976" s="174"/>
      <c r="J976" s="174"/>
      <c r="K976" s="174"/>
      <c r="L976" s="174"/>
      <c r="M976" s="174"/>
      <c r="N976" s="186">
        <v>0</v>
      </c>
      <c r="O976" s="174"/>
      <c r="P976" s="174"/>
      <c r="Q976" s="174"/>
      <c r="R976" s="174"/>
      <c r="S976" s="174"/>
      <c r="T976" s="174"/>
    </row>
    <row r="977" spans="2:20" s="333" customFormat="1" ht="15" customHeight="1" x14ac:dyDescent="0.25">
      <c r="B977" s="518" t="s">
        <v>158</v>
      </c>
      <c r="C977" s="518" t="s">
        <v>193</v>
      </c>
      <c r="E977" s="174"/>
      <c r="F977" s="174"/>
      <c r="G977" s="578">
        <v>-0.12</v>
      </c>
      <c r="H977" s="174"/>
      <c r="I977" s="174"/>
      <c r="J977" s="174"/>
      <c r="K977" s="174"/>
      <c r="L977" s="174"/>
      <c r="M977" s="174"/>
      <c r="N977" s="186">
        <v>0</v>
      </c>
      <c r="O977" s="174"/>
      <c r="P977" s="174"/>
      <c r="Q977" s="174"/>
      <c r="R977" s="174"/>
      <c r="S977" s="174"/>
      <c r="T977" s="174"/>
    </row>
    <row r="978" spans="2:20" s="333" customFormat="1" ht="15" customHeight="1" x14ac:dyDescent="0.25">
      <c r="B978" s="518" t="s">
        <v>181</v>
      </c>
      <c r="C978" s="518" t="s">
        <v>101</v>
      </c>
      <c r="E978" s="174"/>
      <c r="F978" s="174"/>
      <c r="G978" s="578">
        <v>-0.02</v>
      </c>
      <c r="H978" s="174"/>
      <c r="I978" s="174"/>
      <c r="J978" s="174"/>
      <c r="K978" s="174"/>
      <c r="L978" s="174"/>
      <c r="M978" s="174"/>
      <c r="N978" s="186">
        <v>0</v>
      </c>
      <c r="O978" s="174"/>
      <c r="P978" s="174"/>
      <c r="Q978" s="174"/>
      <c r="R978" s="174"/>
      <c r="S978" s="174"/>
      <c r="T978" s="174"/>
    </row>
    <row r="979" spans="2:20" s="333" customFormat="1" ht="15" customHeight="1" x14ac:dyDescent="0.25">
      <c r="B979" s="518" t="s">
        <v>144</v>
      </c>
      <c r="C979" s="518" t="s">
        <v>101</v>
      </c>
      <c r="E979" s="174"/>
      <c r="F979" s="174"/>
      <c r="G979" s="578">
        <v>-0.05</v>
      </c>
      <c r="H979" s="174"/>
      <c r="I979" s="174"/>
      <c r="J979" s="174"/>
      <c r="K979" s="174"/>
      <c r="L979" s="174"/>
      <c r="M979" s="174"/>
      <c r="N979" s="186">
        <v>0</v>
      </c>
      <c r="O979" s="174"/>
      <c r="P979" s="174"/>
      <c r="Q979" s="174"/>
      <c r="R979" s="174"/>
      <c r="S979" s="174"/>
      <c r="T979" s="174"/>
    </row>
    <row r="980" spans="2:20" s="333" customFormat="1" ht="15" customHeight="1" x14ac:dyDescent="0.25">
      <c r="B980" s="518" t="s">
        <v>195</v>
      </c>
      <c r="C980" s="518" t="s">
        <v>101</v>
      </c>
      <c r="E980" s="174"/>
      <c r="F980" s="174"/>
      <c r="G980" s="578">
        <v>-0.3</v>
      </c>
      <c r="H980" s="174"/>
      <c r="I980" s="174"/>
      <c r="J980" s="174"/>
      <c r="K980" s="174"/>
      <c r="L980" s="174"/>
      <c r="M980" s="174"/>
      <c r="N980" s="186">
        <v>0</v>
      </c>
      <c r="O980" s="174"/>
      <c r="P980" s="174"/>
      <c r="Q980" s="174"/>
      <c r="R980" s="174"/>
      <c r="S980" s="174"/>
      <c r="T980" s="174"/>
    </row>
    <row r="981" spans="2:20" s="333" customFormat="1" ht="15" customHeight="1" x14ac:dyDescent="0.25">
      <c r="B981" s="518" t="s">
        <v>177</v>
      </c>
      <c r="C981" s="518" t="s">
        <v>101</v>
      </c>
      <c r="E981" s="174"/>
      <c r="F981" s="174"/>
      <c r="G981" s="578">
        <v>-0.2</v>
      </c>
      <c r="H981" s="174"/>
      <c r="I981" s="174"/>
      <c r="J981" s="174"/>
      <c r="K981" s="174"/>
      <c r="L981" s="174"/>
      <c r="M981" s="174"/>
      <c r="N981" s="186">
        <v>0</v>
      </c>
      <c r="O981" s="174"/>
      <c r="P981" s="174"/>
      <c r="Q981" s="174"/>
      <c r="R981" s="174"/>
      <c r="S981" s="174"/>
      <c r="T981" s="174"/>
    </row>
    <row r="982" spans="2:20" s="333" customFormat="1" ht="15" customHeight="1" x14ac:dyDescent="0.25">
      <c r="B982" s="518" t="s">
        <v>479</v>
      </c>
      <c r="C982" s="518" t="s">
        <v>101</v>
      </c>
      <c r="E982" s="174"/>
      <c r="F982" s="174"/>
      <c r="G982" s="578">
        <v>-0.3</v>
      </c>
      <c r="H982" s="174"/>
      <c r="I982" s="174"/>
      <c r="J982" s="174"/>
      <c r="K982" s="174"/>
      <c r="L982" s="174"/>
      <c r="M982" s="174"/>
      <c r="N982" s="186">
        <v>0</v>
      </c>
      <c r="O982" s="174"/>
      <c r="P982" s="174"/>
      <c r="Q982" s="174"/>
      <c r="R982" s="174"/>
      <c r="S982" s="174"/>
      <c r="T982" s="174"/>
    </row>
    <row r="983" spans="2:20" s="333" customFormat="1" ht="15" customHeight="1" x14ac:dyDescent="0.25">
      <c r="B983" s="518" t="s">
        <v>101</v>
      </c>
      <c r="C983" s="518" t="s">
        <v>642</v>
      </c>
      <c r="E983" s="174"/>
      <c r="F983" s="174"/>
      <c r="G983" s="578">
        <v>0.3</v>
      </c>
      <c r="H983" s="174"/>
      <c r="I983" s="174"/>
      <c r="J983" s="174"/>
      <c r="K983" s="174"/>
      <c r="L983" s="174"/>
      <c r="M983" s="174"/>
      <c r="N983" s="186">
        <v>0</v>
      </c>
      <c r="O983" s="174"/>
      <c r="P983" s="174"/>
      <c r="Q983" s="174"/>
      <c r="R983" s="174"/>
      <c r="S983" s="174"/>
      <c r="T983" s="174"/>
    </row>
    <row r="984" spans="2:20" s="333" customFormat="1" ht="15" customHeight="1" x14ac:dyDescent="0.25">
      <c r="B984" s="518" t="s">
        <v>101</v>
      </c>
      <c r="C984" s="518" t="s">
        <v>183</v>
      </c>
      <c r="E984" s="174"/>
      <c r="F984" s="174"/>
      <c r="G984" s="578">
        <v>0.3</v>
      </c>
      <c r="H984" s="174"/>
      <c r="I984" s="174"/>
      <c r="J984" s="174"/>
      <c r="K984" s="174"/>
      <c r="L984" s="174"/>
      <c r="M984" s="174"/>
      <c r="N984" s="186">
        <v>0</v>
      </c>
      <c r="O984" s="174"/>
      <c r="P984" s="174"/>
      <c r="Q984" s="174"/>
      <c r="R984" s="174"/>
      <c r="S984" s="174"/>
      <c r="T984" s="174"/>
    </row>
    <row r="985" spans="2:20" s="333" customFormat="1" ht="15" customHeight="1" x14ac:dyDescent="0.25">
      <c r="B985" s="518" t="s">
        <v>101</v>
      </c>
      <c r="C985" s="518" t="s">
        <v>168</v>
      </c>
      <c r="E985" s="174"/>
      <c r="F985" s="174"/>
      <c r="G985" s="578">
        <v>0.2</v>
      </c>
      <c r="H985" s="174"/>
      <c r="I985" s="174"/>
      <c r="J985" s="174"/>
      <c r="K985" s="174"/>
      <c r="L985" s="174"/>
      <c r="M985" s="174"/>
      <c r="N985" s="186">
        <v>0</v>
      </c>
      <c r="O985" s="174"/>
      <c r="P985" s="174"/>
      <c r="Q985" s="174"/>
      <c r="R985" s="174"/>
      <c r="S985" s="174"/>
      <c r="T985" s="174"/>
    </row>
    <row r="986" spans="2:20" s="333" customFormat="1" ht="15" customHeight="1" x14ac:dyDescent="0.25">
      <c r="B986" s="518" t="s">
        <v>101</v>
      </c>
      <c r="C986" s="518" t="s">
        <v>643</v>
      </c>
      <c r="E986" s="174"/>
      <c r="F986" s="174"/>
      <c r="G986" s="578">
        <v>0.2</v>
      </c>
      <c r="H986" s="174"/>
      <c r="I986" s="174"/>
      <c r="J986" s="174"/>
      <c r="K986" s="174"/>
      <c r="L986" s="174"/>
      <c r="M986" s="174"/>
      <c r="N986" s="186">
        <v>0</v>
      </c>
      <c r="O986" s="174"/>
      <c r="P986" s="174"/>
      <c r="Q986" s="174"/>
      <c r="R986" s="174"/>
      <c r="S986" s="174"/>
      <c r="T986" s="174"/>
    </row>
    <row r="987" spans="2:20" s="333" customFormat="1" ht="15" customHeight="1" x14ac:dyDescent="0.25">
      <c r="B987" s="518" t="s">
        <v>101</v>
      </c>
      <c r="C987" s="518" t="s">
        <v>186</v>
      </c>
      <c r="E987" s="174"/>
      <c r="F987" s="174"/>
      <c r="G987" s="578">
        <v>0.2</v>
      </c>
      <c r="H987" s="174"/>
      <c r="I987" s="174"/>
      <c r="J987" s="174"/>
      <c r="K987" s="174"/>
      <c r="L987" s="174"/>
      <c r="M987" s="174"/>
      <c r="N987" s="186">
        <v>0</v>
      </c>
      <c r="O987" s="174"/>
      <c r="P987" s="174"/>
      <c r="Q987" s="174"/>
      <c r="R987" s="174"/>
      <c r="S987" s="174"/>
      <c r="T987" s="174"/>
    </row>
    <row r="988" spans="2:20" s="333" customFormat="1" ht="15" customHeight="1" x14ac:dyDescent="0.25">
      <c r="B988" s="518" t="s">
        <v>101</v>
      </c>
      <c r="C988" s="518" t="s">
        <v>174</v>
      </c>
      <c r="E988" s="174"/>
      <c r="F988" s="174"/>
      <c r="G988" s="578">
        <v>0.2</v>
      </c>
      <c r="H988" s="174"/>
      <c r="I988" s="174"/>
      <c r="J988" s="174"/>
      <c r="K988" s="174"/>
      <c r="L988" s="174"/>
      <c r="M988" s="174"/>
      <c r="N988" s="186">
        <v>0</v>
      </c>
      <c r="O988" s="174"/>
      <c r="P988" s="174"/>
      <c r="Q988" s="174"/>
      <c r="R988" s="174"/>
      <c r="S988" s="174"/>
      <c r="T988" s="174"/>
    </row>
    <row r="989" spans="2:20" s="333" customFormat="1" ht="15" customHeight="1" x14ac:dyDescent="0.25">
      <c r="B989" s="518" t="s">
        <v>101</v>
      </c>
      <c r="C989" s="518" t="s">
        <v>644</v>
      </c>
      <c r="E989" s="174"/>
      <c r="F989" s="174"/>
      <c r="G989" s="578">
        <v>0.2</v>
      </c>
      <c r="H989" s="174"/>
      <c r="I989" s="174"/>
      <c r="J989" s="174"/>
      <c r="K989" s="174"/>
      <c r="L989" s="174"/>
      <c r="M989" s="174"/>
      <c r="N989" s="186">
        <v>0</v>
      </c>
      <c r="O989" s="174"/>
      <c r="P989" s="174"/>
      <c r="Q989" s="174"/>
      <c r="R989" s="174"/>
      <c r="S989" s="174"/>
      <c r="T989" s="174"/>
    </row>
    <row r="990" spans="2:20" s="333" customFormat="1" ht="15" customHeight="1" x14ac:dyDescent="0.25">
      <c r="B990" s="518" t="s">
        <v>101</v>
      </c>
      <c r="C990" s="518" t="s">
        <v>645</v>
      </c>
      <c r="E990" s="174"/>
      <c r="F990" s="174"/>
      <c r="G990" s="578">
        <v>0.2</v>
      </c>
      <c r="H990" s="174"/>
      <c r="I990" s="174"/>
      <c r="J990" s="174"/>
      <c r="K990" s="174"/>
      <c r="L990" s="174"/>
      <c r="M990" s="174"/>
      <c r="N990" s="186">
        <v>0</v>
      </c>
      <c r="O990" s="174"/>
      <c r="P990" s="174"/>
      <c r="Q990" s="174"/>
      <c r="R990" s="174"/>
      <c r="S990" s="174"/>
      <c r="T990" s="174"/>
    </row>
    <row r="991" spans="2:20" s="333" customFormat="1" ht="15" customHeight="1" x14ac:dyDescent="0.25">
      <c r="B991" s="518" t="s">
        <v>101</v>
      </c>
      <c r="C991" s="518" t="s">
        <v>15</v>
      </c>
      <c r="E991" s="174"/>
      <c r="F991" s="174"/>
      <c r="G991" s="578">
        <v>0.3</v>
      </c>
      <c r="H991" s="174"/>
      <c r="I991" s="174"/>
      <c r="J991" s="174"/>
      <c r="K991" s="174"/>
      <c r="L991" s="174"/>
      <c r="M991" s="174"/>
      <c r="N991" s="186">
        <v>0</v>
      </c>
      <c r="O991" s="174"/>
      <c r="P991" s="174"/>
      <c r="Q991" s="174"/>
      <c r="R991" s="174"/>
      <c r="S991" s="174"/>
      <c r="T991" s="174"/>
    </row>
    <row r="992" spans="2:20" s="333" customFormat="1" ht="15" customHeight="1" x14ac:dyDescent="0.25">
      <c r="B992" s="518" t="s">
        <v>101</v>
      </c>
      <c r="C992" s="518" t="s">
        <v>8</v>
      </c>
      <c r="E992" s="174"/>
      <c r="F992" s="174"/>
      <c r="G992" s="578">
        <v>0.02</v>
      </c>
      <c r="H992" s="174"/>
      <c r="I992" s="174"/>
      <c r="J992" s="174"/>
      <c r="K992" s="174"/>
      <c r="L992" s="174"/>
      <c r="M992" s="174"/>
      <c r="N992" s="186">
        <v>0</v>
      </c>
      <c r="O992" s="174"/>
      <c r="P992" s="174"/>
      <c r="Q992" s="174"/>
      <c r="R992" s="174"/>
      <c r="S992" s="174"/>
      <c r="T992" s="174"/>
    </row>
    <row r="993" spans="2:20" s="333" customFormat="1" ht="15" customHeight="1" x14ac:dyDescent="0.25">
      <c r="B993" s="518" t="s">
        <v>101</v>
      </c>
      <c r="C993" s="518" t="s">
        <v>647</v>
      </c>
      <c r="E993" s="174"/>
      <c r="F993" s="174"/>
      <c r="G993" s="578">
        <v>0.1</v>
      </c>
      <c r="H993" s="174"/>
      <c r="I993" s="174"/>
      <c r="J993" s="174"/>
      <c r="K993" s="174"/>
      <c r="L993" s="174"/>
      <c r="M993" s="174"/>
      <c r="N993" s="186">
        <v>0</v>
      </c>
      <c r="O993" s="174"/>
      <c r="P993" s="174"/>
      <c r="Q993" s="174"/>
      <c r="R993" s="174"/>
      <c r="S993" s="174"/>
      <c r="T993" s="174"/>
    </row>
    <row r="994" spans="2:20" s="333" customFormat="1" ht="15" customHeight="1" x14ac:dyDescent="0.25">
      <c r="B994" s="518" t="s">
        <v>101</v>
      </c>
      <c r="C994" s="518" t="s">
        <v>184</v>
      </c>
      <c r="E994" s="174"/>
      <c r="F994" s="174"/>
      <c r="G994" s="578">
        <v>0.2</v>
      </c>
      <c r="H994" s="174"/>
      <c r="I994" s="174"/>
      <c r="J994" s="174"/>
      <c r="K994" s="174"/>
      <c r="L994" s="174"/>
      <c r="M994" s="174"/>
      <c r="N994" s="186">
        <v>0</v>
      </c>
      <c r="O994" s="174"/>
      <c r="P994" s="174"/>
      <c r="Q994" s="174"/>
      <c r="R994" s="174"/>
      <c r="S994" s="174"/>
      <c r="T994" s="174"/>
    </row>
    <row r="995" spans="2:20" s="333" customFormat="1" ht="15" customHeight="1" x14ac:dyDescent="0.25">
      <c r="B995" s="518" t="s">
        <v>101</v>
      </c>
      <c r="C995" s="518" t="s">
        <v>648</v>
      </c>
      <c r="E995" s="174"/>
      <c r="F995" s="174"/>
      <c r="G995" s="578">
        <v>0.2</v>
      </c>
      <c r="H995" s="174"/>
      <c r="I995" s="174"/>
      <c r="J995" s="174"/>
      <c r="K995" s="174"/>
      <c r="L995" s="174"/>
      <c r="M995" s="174"/>
      <c r="N995" s="186">
        <v>0</v>
      </c>
      <c r="O995" s="174"/>
      <c r="P995" s="174"/>
      <c r="Q995" s="174"/>
      <c r="R995" s="174"/>
      <c r="S995" s="174"/>
      <c r="T995" s="174"/>
    </row>
    <row r="996" spans="2:20" s="512" customFormat="1" ht="15" customHeight="1" x14ac:dyDescent="0.25">
      <c r="B996" s="518" t="s">
        <v>101</v>
      </c>
      <c r="C996" s="518" t="s">
        <v>169</v>
      </c>
      <c r="E996" s="513"/>
      <c r="F996" s="513"/>
      <c r="G996" s="578">
        <v>0.2</v>
      </c>
      <c r="H996" s="513"/>
      <c r="I996" s="513"/>
      <c r="J996" s="513"/>
      <c r="K996" s="513"/>
      <c r="L996" s="513"/>
      <c r="M996" s="513"/>
      <c r="N996" s="514"/>
      <c r="O996" s="513"/>
      <c r="P996" s="513"/>
      <c r="Q996" s="513"/>
      <c r="R996" s="513"/>
      <c r="S996" s="513"/>
      <c r="T996" s="513"/>
    </row>
    <row r="997" spans="2:20" s="333" customFormat="1" ht="15" customHeight="1" x14ac:dyDescent="0.25">
      <c r="B997" s="518" t="s">
        <v>101</v>
      </c>
      <c r="C997" s="518" t="s">
        <v>193</v>
      </c>
      <c r="E997" s="174"/>
      <c r="F997" s="174"/>
      <c r="G997" s="578">
        <v>0.1</v>
      </c>
      <c r="H997" s="174"/>
      <c r="I997" s="174"/>
      <c r="J997" s="174"/>
      <c r="K997" s="174"/>
      <c r="L997" s="174"/>
      <c r="M997" s="174"/>
      <c r="N997" s="186">
        <v>0</v>
      </c>
      <c r="O997" s="174"/>
      <c r="P997" s="174"/>
      <c r="Q997" s="174"/>
      <c r="R997" s="174"/>
      <c r="S997" s="174"/>
      <c r="T997" s="174"/>
    </row>
    <row r="998" spans="2:20" s="515" customFormat="1" ht="15" customHeight="1" x14ac:dyDescent="0.25">
      <c r="B998" s="518" t="s">
        <v>101</v>
      </c>
      <c r="C998" s="518" t="s">
        <v>196</v>
      </c>
      <c r="E998" s="516"/>
      <c r="F998" s="516"/>
      <c r="G998" s="578">
        <v>0.3</v>
      </c>
      <c r="H998" s="516"/>
      <c r="I998" s="516"/>
      <c r="J998" s="516"/>
      <c r="K998" s="516"/>
      <c r="L998" s="516"/>
      <c r="M998" s="516"/>
      <c r="N998" s="517"/>
      <c r="O998" s="516"/>
      <c r="P998" s="516"/>
      <c r="Q998" s="516"/>
      <c r="R998" s="516"/>
      <c r="S998" s="516"/>
      <c r="T998" s="516"/>
    </row>
    <row r="1000" spans="2:20" ht="15" customHeight="1" x14ac:dyDescent="0.25">
      <c r="B1000" s="23" t="s">
        <v>473</v>
      </c>
      <c r="C1000" s="23" t="s">
        <v>101</v>
      </c>
      <c r="D1000"/>
      <c r="E1000" s="174"/>
      <c r="F1000" s="174"/>
      <c r="G1000" s="578">
        <v>-0.17499999999999999</v>
      </c>
    </row>
  </sheetData>
  <sheetProtection formatCells="0" formatColumns="0" formatRows="0" insertColumns="0" insertRows="0"/>
  <mergeCells count="3">
    <mergeCell ref="E6:E7"/>
    <mergeCell ref="F6:F7"/>
    <mergeCell ref="G6:G7"/>
  </mergeCells>
  <dataValidations count="2">
    <dataValidation type="custom" allowBlank="1" showErrorMessage="1" errorTitle="Data entry error:" error="Please enter a numeric value or leave blank!" sqref="E1000:F1000 E8:F998 O8:T998 H8:M998">
      <formula1>OR(ISNUMBER(E8),ISBLANK(E8))</formula1>
    </dataValidation>
    <dataValidation type="list" allowBlank="1" showInputMessage="1" showErrorMessage="1" sqref="B8:C998">
      <formula1>$B$1014:$B$1200</formula1>
    </dataValidation>
  </dataValidations>
  <pageMargins left="0.7" right="0.7" top="0.75" bottom="0.75" header="0.3" footer="0.3"/>
  <pageSetup scale="10" fitToHeight="2" orientation="portrait" r:id="rId1"/>
  <headerFooter>
    <oddFooter>&amp;LPrinted: &amp;D&amp;R&amp;P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P534"/>
  <sheetViews>
    <sheetView showGridLines="0" zoomScale="80" zoomScaleNormal="80" workbookViewId="0">
      <pane xSplit="3" ySplit="7" topLeftCell="D8" activePane="bottomRight" state="frozen"/>
      <selection pane="topRight"/>
      <selection pane="bottomLeft"/>
      <selection pane="bottomRight" activeCell="D8" sqref="D8"/>
    </sheetView>
  </sheetViews>
  <sheetFormatPr defaultRowHeight="15" customHeight="1" x14ac:dyDescent="0.25"/>
  <cols>
    <col min="1" max="1" width="1.5703125" customWidth="1"/>
    <col min="2" max="2" width="11" customWidth="1"/>
    <col min="3" max="3" width="11.7109375" style="4" customWidth="1"/>
    <col min="4" max="4" width="11.5703125" style="4" customWidth="1"/>
    <col min="5" max="16" width="11.5703125" customWidth="1"/>
    <col min="17" max="17" width="1.85546875" customWidth="1"/>
  </cols>
  <sheetData>
    <row r="1" spans="1:16" ht="15.75" customHeight="1" x14ac:dyDescent="0.25">
      <c r="A1" s="5" t="str">
        <f>TemplateName</f>
        <v>CCAR 2014 Market Shocks: Severely Adverse Scenario</v>
      </c>
      <c r="I1" s="9"/>
    </row>
    <row r="2" spans="1:16" ht="15.75" customHeight="1" x14ac:dyDescent="0.25">
      <c r="A2" s="20" t="s">
        <v>258</v>
      </c>
    </row>
    <row r="3" spans="1:16" ht="18.75" customHeight="1" x14ac:dyDescent="0.3">
      <c r="B3" s="13"/>
      <c r="J3" s="74"/>
      <c r="K3" s="74"/>
      <c r="L3" s="74"/>
      <c r="M3" s="74"/>
      <c r="N3" s="74"/>
    </row>
    <row r="5" spans="1:16" ht="21" customHeight="1" x14ac:dyDescent="0.35">
      <c r="B5" s="14" t="s">
        <v>748</v>
      </c>
    </row>
    <row r="7" spans="1:16" ht="15" customHeight="1" x14ac:dyDescent="0.25">
      <c r="B7" s="247" t="s">
        <v>470</v>
      </c>
      <c r="C7" s="247" t="s">
        <v>471</v>
      </c>
      <c r="D7" s="135" t="s">
        <v>467</v>
      </c>
      <c r="E7" s="135" t="s">
        <v>198</v>
      </c>
      <c r="F7" s="135" t="s">
        <v>199</v>
      </c>
      <c r="G7" s="135" t="s">
        <v>200</v>
      </c>
      <c r="H7" s="135" t="s">
        <v>464</v>
      </c>
      <c r="I7" s="135" t="s">
        <v>468</v>
      </c>
      <c r="J7" s="135" t="s">
        <v>449</v>
      </c>
      <c r="K7" s="135" t="s">
        <v>450</v>
      </c>
      <c r="L7" s="135" t="s">
        <v>451</v>
      </c>
      <c r="M7" s="135" t="s">
        <v>452</v>
      </c>
      <c r="N7" s="135" t="s">
        <v>469</v>
      </c>
      <c r="O7" s="135" t="s">
        <v>465</v>
      </c>
      <c r="P7" s="135" t="s">
        <v>466</v>
      </c>
    </row>
    <row r="8" spans="1:16" ht="15" customHeight="1" x14ac:dyDescent="0.25">
      <c r="B8" s="465" t="s">
        <v>164</v>
      </c>
      <c r="C8" s="465" t="s">
        <v>6</v>
      </c>
      <c r="D8" s="579">
        <v>13.2</v>
      </c>
      <c r="E8" s="579">
        <v>11</v>
      </c>
      <c r="F8" s="579">
        <v>9.6999999999999993</v>
      </c>
      <c r="G8" s="579">
        <v>8.8000000000000007</v>
      </c>
      <c r="H8" s="579">
        <v>7.9</v>
      </c>
      <c r="I8" s="579">
        <v>7.1</v>
      </c>
      <c r="J8" s="579">
        <v>6.2</v>
      </c>
      <c r="K8" s="579">
        <v>5.3</v>
      </c>
      <c r="L8" s="579">
        <v>5.3</v>
      </c>
      <c r="M8" s="579">
        <v>5.3</v>
      </c>
      <c r="N8" s="579">
        <v>5.3</v>
      </c>
      <c r="O8" s="579">
        <v>5.3</v>
      </c>
      <c r="P8" s="579">
        <v>5.3</v>
      </c>
    </row>
    <row r="9" spans="1:16" ht="15" customHeight="1" x14ac:dyDescent="0.25">
      <c r="B9" s="465" t="s">
        <v>164</v>
      </c>
      <c r="C9" s="465" t="s">
        <v>46</v>
      </c>
      <c r="D9" s="579">
        <v>22.9</v>
      </c>
      <c r="E9" s="579">
        <v>19.100000000000001</v>
      </c>
      <c r="F9" s="579">
        <v>16.8</v>
      </c>
      <c r="G9" s="579">
        <v>15.2</v>
      </c>
      <c r="H9" s="579">
        <v>13.7</v>
      </c>
      <c r="I9" s="579">
        <v>12.2</v>
      </c>
      <c r="J9" s="579">
        <v>10.7</v>
      </c>
      <c r="K9" s="579">
        <v>9.1</v>
      </c>
      <c r="L9" s="579">
        <v>9.1</v>
      </c>
      <c r="M9" s="579">
        <v>9.1</v>
      </c>
      <c r="N9" s="579">
        <v>9.1</v>
      </c>
      <c r="O9" s="579">
        <v>9.1</v>
      </c>
      <c r="P9" s="579">
        <v>9.1</v>
      </c>
    </row>
    <row r="10" spans="1:16" ht="15" customHeight="1" x14ac:dyDescent="0.25">
      <c r="B10" s="465" t="s">
        <v>164</v>
      </c>
      <c r="C10" s="465" t="s">
        <v>55</v>
      </c>
      <c r="D10" s="579">
        <v>14.1</v>
      </c>
      <c r="E10" s="579">
        <v>11.8</v>
      </c>
      <c r="F10" s="579">
        <v>10.4</v>
      </c>
      <c r="G10" s="579">
        <v>9.4</v>
      </c>
      <c r="H10" s="579">
        <v>8.5</v>
      </c>
      <c r="I10" s="579">
        <v>7.5</v>
      </c>
      <c r="J10" s="579">
        <v>6.6</v>
      </c>
      <c r="K10" s="579">
        <v>5.7</v>
      </c>
      <c r="L10" s="579">
        <v>5.7</v>
      </c>
      <c r="M10" s="579">
        <v>5.7</v>
      </c>
      <c r="N10" s="579">
        <v>5.7</v>
      </c>
      <c r="O10" s="579">
        <v>5.7</v>
      </c>
      <c r="P10" s="579">
        <v>5.7</v>
      </c>
    </row>
    <row r="11" spans="1:16" ht="15" customHeight="1" x14ac:dyDescent="0.25">
      <c r="B11" s="465" t="s">
        <v>164</v>
      </c>
      <c r="C11" s="465" t="s">
        <v>32</v>
      </c>
      <c r="D11" s="579">
        <v>1.5</v>
      </c>
      <c r="E11" s="579">
        <v>1.2</v>
      </c>
      <c r="F11" s="579">
        <v>1.1000000000000001</v>
      </c>
      <c r="G11" s="579">
        <v>1</v>
      </c>
      <c r="H11" s="579">
        <v>0.9</v>
      </c>
      <c r="I11" s="579">
        <v>0.8</v>
      </c>
      <c r="J11" s="579">
        <v>0.7</v>
      </c>
      <c r="K11" s="579">
        <v>0.6</v>
      </c>
      <c r="L11" s="579">
        <v>0.6</v>
      </c>
      <c r="M11" s="579">
        <v>0.6</v>
      </c>
      <c r="N11" s="579">
        <v>0.6</v>
      </c>
      <c r="O11" s="579">
        <v>0.6</v>
      </c>
      <c r="P11" s="579">
        <v>0.6</v>
      </c>
    </row>
    <row r="12" spans="1:16" ht="15" customHeight="1" x14ac:dyDescent="0.25">
      <c r="B12" s="465" t="s">
        <v>164</v>
      </c>
      <c r="C12" s="465" t="s">
        <v>53</v>
      </c>
      <c r="D12" s="579">
        <v>11.4</v>
      </c>
      <c r="E12" s="579">
        <v>9.5</v>
      </c>
      <c r="F12" s="579">
        <v>8.3000000000000007</v>
      </c>
      <c r="G12" s="579">
        <v>7.6</v>
      </c>
      <c r="H12" s="579">
        <v>6.8</v>
      </c>
      <c r="I12" s="579">
        <v>6.1</v>
      </c>
      <c r="J12" s="579">
        <v>5.3</v>
      </c>
      <c r="K12" s="579">
        <v>4.5999999999999996</v>
      </c>
      <c r="L12" s="579">
        <v>4.5999999999999996</v>
      </c>
      <c r="M12" s="579">
        <v>4.5999999999999996</v>
      </c>
      <c r="N12" s="579">
        <v>4.5999999999999996</v>
      </c>
      <c r="O12" s="579">
        <v>4.5999999999999996</v>
      </c>
      <c r="P12" s="579">
        <v>4.5999999999999996</v>
      </c>
    </row>
    <row r="13" spans="1:16" ht="15" customHeight="1" x14ac:dyDescent="0.25">
      <c r="B13" s="465" t="s">
        <v>164</v>
      </c>
      <c r="C13" s="465" t="s">
        <v>42</v>
      </c>
      <c r="D13" s="579">
        <v>1</v>
      </c>
      <c r="E13" s="579">
        <v>0.8</v>
      </c>
      <c r="F13" s="579">
        <v>0.7</v>
      </c>
      <c r="G13" s="579">
        <v>0.6</v>
      </c>
      <c r="H13" s="579">
        <v>0.6</v>
      </c>
      <c r="I13" s="579">
        <v>0.5</v>
      </c>
      <c r="J13" s="579">
        <v>0.5</v>
      </c>
      <c r="K13" s="579">
        <v>0.4</v>
      </c>
      <c r="L13" s="579">
        <v>0.4</v>
      </c>
      <c r="M13" s="579">
        <v>0.4</v>
      </c>
      <c r="N13" s="579">
        <v>0.4</v>
      </c>
      <c r="O13" s="579">
        <v>0.4</v>
      </c>
      <c r="P13" s="579">
        <v>0.4</v>
      </c>
    </row>
    <row r="14" spans="1:16" ht="15" customHeight="1" x14ac:dyDescent="0.25">
      <c r="B14" s="465" t="s">
        <v>164</v>
      </c>
      <c r="C14" s="465" t="s">
        <v>12</v>
      </c>
      <c r="D14" s="579">
        <v>8.5</v>
      </c>
      <c r="E14" s="579">
        <v>7</v>
      </c>
      <c r="F14" s="579">
        <v>6.2</v>
      </c>
      <c r="G14" s="579">
        <v>5.6</v>
      </c>
      <c r="H14" s="579">
        <v>5.0999999999999996</v>
      </c>
      <c r="I14" s="579">
        <v>4.5</v>
      </c>
      <c r="J14" s="579">
        <v>3.9</v>
      </c>
      <c r="K14" s="579">
        <v>3.4</v>
      </c>
      <c r="L14" s="579">
        <v>3.4</v>
      </c>
      <c r="M14" s="579">
        <v>3.4</v>
      </c>
      <c r="N14" s="579">
        <v>3.4</v>
      </c>
      <c r="O14" s="579">
        <v>3.4</v>
      </c>
      <c r="P14" s="579">
        <v>3.4</v>
      </c>
    </row>
    <row r="15" spans="1:16" ht="15" customHeight="1" x14ac:dyDescent="0.25">
      <c r="B15" s="465" t="s">
        <v>164</v>
      </c>
      <c r="C15" s="465" t="s">
        <v>147</v>
      </c>
      <c r="D15" s="579">
        <v>12.7</v>
      </c>
      <c r="E15" s="579">
        <v>10.6</v>
      </c>
      <c r="F15" s="579">
        <v>9.3000000000000007</v>
      </c>
      <c r="G15" s="579">
        <v>8.5</v>
      </c>
      <c r="H15" s="579">
        <v>7.6</v>
      </c>
      <c r="I15" s="579">
        <v>6.8</v>
      </c>
      <c r="J15" s="579">
        <v>5.9</v>
      </c>
      <c r="K15" s="579">
        <v>5.0999999999999996</v>
      </c>
      <c r="L15" s="579">
        <v>5.0999999999999996</v>
      </c>
      <c r="M15" s="579">
        <v>5.0999999999999996</v>
      </c>
      <c r="N15" s="579">
        <v>5.0999999999999996</v>
      </c>
      <c r="O15" s="579">
        <v>5.0999999999999996</v>
      </c>
      <c r="P15" s="579">
        <v>5.0999999999999996</v>
      </c>
    </row>
    <row r="16" spans="1:16" ht="15" customHeight="1" x14ac:dyDescent="0.25">
      <c r="B16" s="465" t="s">
        <v>164</v>
      </c>
      <c r="C16" s="465" t="s">
        <v>260</v>
      </c>
      <c r="D16" s="579">
        <v>0.2</v>
      </c>
      <c r="E16" s="579">
        <v>0.2</v>
      </c>
      <c r="F16" s="579">
        <v>0.2</v>
      </c>
      <c r="G16" s="579">
        <v>0.1</v>
      </c>
      <c r="H16" s="579">
        <v>0.1</v>
      </c>
      <c r="I16" s="579">
        <v>0.1</v>
      </c>
      <c r="J16" s="579">
        <v>0.1</v>
      </c>
      <c r="K16" s="579">
        <v>0.1</v>
      </c>
      <c r="L16" s="579">
        <v>0.1</v>
      </c>
      <c r="M16" s="579">
        <v>0.1</v>
      </c>
      <c r="N16" s="579">
        <v>0.1</v>
      </c>
      <c r="O16" s="579">
        <v>0.1</v>
      </c>
      <c r="P16" s="579">
        <v>0.1</v>
      </c>
    </row>
    <row r="17" spans="2:16" ht="15" customHeight="1" x14ac:dyDescent="0.25">
      <c r="B17" s="465" t="s">
        <v>164</v>
      </c>
      <c r="C17" s="465" t="s">
        <v>40</v>
      </c>
      <c r="D17" s="579">
        <v>21.3</v>
      </c>
      <c r="E17" s="579">
        <v>17.8</v>
      </c>
      <c r="F17" s="579">
        <v>15.7</v>
      </c>
      <c r="G17" s="579">
        <v>14.2</v>
      </c>
      <c r="H17" s="579">
        <v>12.8</v>
      </c>
      <c r="I17" s="579">
        <v>11.4</v>
      </c>
      <c r="J17" s="579">
        <v>10</v>
      </c>
      <c r="K17" s="579">
        <v>8.5</v>
      </c>
      <c r="L17" s="579">
        <v>8.5</v>
      </c>
      <c r="M17" s="579">
        <v>8.5</v>
      </c>
      <c r="N17" s="579">
        <v>8.5</v>
      </c>
      <c r="O17" s="579">
        <v>8.5</v>
      </c>
      <c r="P17" s="579">
        <v>8.5</v>
      </c>
    </row>
    <row r="18" spans="2:16" ht="15" customHeight="1" x14ac:dyDescent="0.25">
      <c r="B18" s="465" t="s">
        <v>164</v>
      </c>
      <c r="C18" s="465" t="s">
        <v>85</v>
      </c>
      <c r="D18" s="579">
        <v>2</v>
      </c>
      <c r="E18" s="579">
        <v>1.7</v>
      </c>
      <c r="F18" s="579">
        <v>1.5</v>
      </c>
      <c r="G18" s="579">
        <v>1.3</v>
      </c>
      <c r="H18" s="579">
        <v>1.2</v>
      </c>
      <c r="I18" s="579">
        <v>1.1000000000000001</v>
      </c>
      <c r="J18" s="579">
        <v>0.9</v>
      </c>
      <c r="K18" s="579">
        <v>0.8</v>
      </c>
      <c r="L18" s="579">
        <v>0.8</v>
      </c>
      <c r="M18" s="579">
        <v>0.8</v>
      </c>
      <c r="N18" s="579">
        <v>0.8</v>
      </c>
      <c r="O18" s="579">
        <v>0.8</v>
      </c>
      <c r="P18" s="579">
        <v>0.8</v>
      </c>
    </row>
    <row r="19" spans="2:16" ht="15" customHeight="1" x14ac:dyDescent="0.25">
      <c r="B19" s="465" t="s">
        <v>164</v>
      </c>
      <c r="C19" s="465" t="s">
        <v>90</v>
      </c>
      <c r="D19" s="579">
        <v>16.8</v>
      </c>
      <c r="E19" s="579">
        <v>14</v>
      </c>
      <c r="F19" s="579">
        <v>12.3</v>
      </c>
      <c r="G19" s="579">
        <v>11.2</v>
      </c>
      <c r="H19" s="579">
        <v>10.1</v>
      </c>
      <c r="I19" s="579">
        <v>8.9</v>
      </c>
      <c r="J19" s="579">
        <v>7.8</v>
      </c>
      <c r="K19" s="579">
        <v>6.7</v>
      </c>
      <c r="L19" s="579">
        <v>6.7</v>
      </c>
      <c r="M19" s="579">
        <v>6.7</v>
      </c>
      <c r="N19" s="579">
        <v>6.7</v>
      </c>
      <c r="O19" s="579">
        <v>6.7</v>
      </c>
      <c r="P19" s="579">
        <v>6.7</v>
      </c>
    </row>
    <row r="20" spans="2:16" ht="15" customHeight="1" x14ac:dyDescent="0.25">
      <c r="B20" s="465" t="s">
        <v>164</v>
      </c>
      <c r="C20" s="465" t="s">
        <v>112</v>
      </c>
      <c r="D20" s="579">
        <v>17.100000000000001</v>
      </c>
      <c r="E20" s="579">
        <v>14.2</v>
      </c>
      <c r="F20" s="579">
        <v>12.5</v>
      </c>
      <c r="G20" s="579">
        <v>11.4</v>
      </c>
      <c r="H20" s="579">
        <v>10.3</v>
      </c>
      <c r="I20" s="579">
        <v>9.1</v>
      </c>
      <c r="J20" s="579">
        <v>8</v>
      </c>
      <c r="K20" s="579">
        <v>6.8</v>
      </c>
      <c r="L20" s="579">
        <v>6.8</v>
      </c>
      <c r="M20" s="579">
        <v>6.8</v>
      </c>
      <c r="N20" s="579">
        <v>6.8</v>
      </c>
      <c r="O20" s="579">
        <v>6.8</v>
      </c>
      <c r="P20" s="579">
        <v>6.8</v>
      </c>
    </row>
    <row r="21" spans="2:16" ht="15" customHeight="1" x14ac:dyDescent="0.25">
      <c r="B21" s="465" t="s">
        <v>164</v>
      </c>
      <c r="C21" s="465" t="s">
        <v>130</v>
      </c>
      <c r="D21" s="579">
        <v>0.2</v>
      </c>
      <c r="E21" s="579">
        <v>0.1</v>
      </c>
      <c r="F21" s="579">
        <v>0.1</v>
      </c>
      <c r="G21" s="579">
        <v>0.1</v>
      </c>
      <c r="H21" s="579">
        <v>0.1</v>
      </c>
      <c r="I21" s="579">
        <v>0.1</v>
      </c>
      <c r="J21" s="579">
        <v>0.1</v>
      </c>
      <c r="K21" s="579">
        <v>0.1</v>
      </c>
      <c r="L21" s="579">
        <v>0.1</v>
      </c>
      <c r="M21" s="579">
        <v>0.1</v>
      </c>
      <c r="N21" s="579">
        <v>0.1</v>
      </c>
      <c r="O21" s="579">
        <v>0.1</v>
      </c>
      <c r="P21" s="579">
        <v>0.1</v>
      </c>
    </row>
    <row r="22" spans="2:16" ht="15" customHeight="1" x14ac:dyDescent="0.25">
      <c r="B22" s="465" t="s">
        <v>164</v>
      </c>
      <c r="C22" s="465" t="s">
        <v>128</v>
      </c>
      <c r="D22" s="579">
        <v>6.9</v>
      </c>
      <c r="E22" s="579">
        <v>5.8</v>
      </c>
      <c r="F22" s="579">
        <v>5.0999999999999996</v>
      </c>
      <c r="G22" s="579">
        <v>4.5999999999999996</v>
      </c>
      <c r="H22" s="579">
        <v>4.2</v>
      </c>
      <c r="I22" s="579">
        <v>3.7</v>
      </c>
      <c r="J22" s="579">
        <v>3.2</v>
      </c>
      <c r="K22" s="579">
        <v>2.8</v>
      </c>
      <c r="L22" s="579">
        <v>2.8</v>
      </c>
      <c r="M22" s="579">
        <v>2.8</v>
      </c>
      <c r="N22" s="579">
        <v>2.8</v>
      </c>
      <c r="O22" s="579">
        <v>2.8</v>
      </c>
      <c r="P22" s="579">
        <v>2.8</v>
      </c>
    </row>
    <row r="23" spans="2:16" ht="15" customHeight="1" x14ac:dyDescent="0.25">
      <c r="B23" s="465" t="s">
        <v>164</v>
      </c>
      <c r="C23" s="465" t="s">
        <v>158</v>
      </c>
      <c r="D23" s="579">
        <v>19</v>
      </c>
      <c r="E23" s="579">
        <v>15.8</v>
      </c>
      <c r="F23" s="579">
        <v>13.9</v>
      </c>
      <c r="G23" s="579">
        <v>12.6</v>
      </c>
      <c r="H23" s="579">
        <v>11.4</v>
      </c>
      <c r="I23" s="579">
        <v>10.1</v>
      </c>
      <c r="J23" s="579">
        <v>8.8000000000000007</v>
      </c>
      <c r="K23" s="579">
        <v>7.6</v>
      </c>
      <c r="L23" s="579">
        <v>7.6</v>
      </c>
      <c r="M23" s="579">
        <v>7.6</v>
      </c>
      <c r="N23" s="579">
        <v>7.6</v>
      </c>
      <c r="O23" s="579">
        <v>7.6</v>
      </c>
      <c r="P23" s="579">
        <v>7.6</v>
      </c>
    </row>
    <row r="24" spans="2:16" ht="15" customHeight="1" x14ac:dyDescent="0.25">
      <c r="B24" s="465" t="s">
        <v>164</v>
      </c>
      <c r="C24" s="465" t="s">
        <v>144</v>
      </c>
      <c r="D24" s="579">
        <v>4.2</v>
      </c>
      <c r="E24" s="579">
        <v>3.5</v>
      </c>
      <c r="F24" s="579">
        <v>3</v>
      </c>
      <c r="G24" s="579">
        <v>2.8</v>
      </c>
      <c r="H24" s="579">
        <v>2.5</v>
      </c>
      <c r="I24" s="579">
        <v>2.2000000000000002</v>
      </c>
      <c r="J24" s="579">
        <v>1.9</v>
      </c>
      <c r="K24" s="579">
        <v>1.7</v>
      </c>
      <c r="L24" s="579">
        <v>1.7</v>
      </c>
      <c r="M24" s="579">
        <v>1.7</v>
      </c>
      <c r="N24" s="579">
        <v>1.7</v>
      </c>
      <c r="O24" s="579">
        <v>1.7</v>
      </c>
      <c r="P24" s="579">
        <v>1.7</v>
      </c>
    </row>
    <row r="25" spans="2:16" ht="15" customHeight="1" x14ac:dyDescent="0.25">
      <c r="B25" s="465" t="s">
        <v>164</v>
      </c>
      <c r="C25" s="465" t="s">
        <v>101</v>
      </c>
      <c r="D25" s="579">
        <v>0.2</v>
      </c>
      <c r="E25" s="579">
        <v>0.3</v>
      </c>
      <c r="F25" s="579">
        <v>0.3</v>
      </c>
      <c r="G25" s="579">
        <v>0.3</v>
      </c>
      <c r="H25" s="579">
        <v>0.3</v>
      </c>
      <c r="I25" s="579">
        <v>0.5</v>
      </c>
      <c r="J25" s="579">
        <v>0.4</v>
      </c>
      <c r="K25" s="579">
        <v>0.4</v>
      </c>
      <c r="L25" s="579">
        <v>0.4</v>
      </c>
      <c r="M25" s="579">
        <v>0.4</v>
      </c>
      <c r="N25" s="579">
        <v>0.4</v>
      </c>
      <c r="O25" s="579">
        <v>0.4</v>
      </c>
      <c r="P25" s="579">
        <v>0.4</v>
      </c>
    </row>
    <row r="26" spans="2:16" ht="15" customHeight="1" x14ac:dyDescent="0.25">
      <c r="B26" s="465" t="s">
        <v>259</v>
      </c>
      <c r="C26" s="465" t="s">
        <v>6</v>
      </c>
      <c r="D26" s="579">
        <v>14.3</v>
      </c>
      <c r="E26" s="579">
        <v>11.9</v>
      </c>
      <c r="F26" s="579">
        <v>10.5</v>
      </c>
      <c r="G26" s="579">
        <v>9.5</v>
      </c>
      <c r="H26" s="579">
        <v>8.6</v>
      </c>
      <c r="I26" s="579">
        <v>7.6</v>
      </c>
      <c r="J26" s="579">
        <v>6.7</v>
      </c>
      <c r="K26" s="579">
        <v>5.7</v>
      </c>
      <c r="L26" s="579">
        <v>5.7</v>
      </c>
      <c r="M26" s="579">
        <v>5.7</v>
      </c>
      <c r="N26" s="579">
        <v>5.7</v>
      </c>
      <c r="O26" s="579">
        <v>5.7</v>
      </c>
      <c r="P26" s="579">
        <v>5.7</v>
      </c>
    </row>
    <row r="27" spans="2:16" ht="15" customHeight="1" x14ac:dyDescent="0.25">
      <c r="B27" s="465" t="s">
        <v>259</v>
      </c>
      <c r="C27" s="465" t="s">
        <v>46</v>
      </c>
      <c r="D27" s="579">
        <v>34.200000000000003</v>
      </c>
      <c r="E27" s="579">
        <v>28.5</v>
      </c>
      <c r="F27" s="579">
        <v>25.1</v>
      </c>
      <c r="G27" s="579">
        <v>22.8</v>
      </c>
      <c r="H27" s="579">
        <v>20.5</v>
      </c>
      <c r="I27" s="579">
        <v>18.2</v>
      </c>
      <c r="J27" s="579">
        <v>15.9</v>
      </c>
      <c r="K27" s="579">
        <v>13.7</v>
      </c>
      <c r="L27" s="579">
        <v>13.7</v>
      </c>
      <c r="M27" s="579">
        <v>13.7</v>
      </c>
      <c r="N27" s="579">
        <v>13.7</v>
      </c>
      <c r="O27" s="579">
        <v>13.7</v>
      </c>
      <c r="P27" s="579">
        <v>13.7</v>
      </c>
    </row>
    <row r="28" spans="2:16" ht="15" customHeight="1" x14ac:dyDescent="0.25">
      <c r="B28" s="465" t="s">
        <v>259</v>
      </c>
      <c r="C28" s="465" t="s">
        <v>94</v>
      </c>
      <c r="D28" s="579">
        <v>17.8</v>
      </c>
      <c r="E28" s="579">
        <v>14.8</v>
      </c>
      <c r="F28" s="579">
        <v>13.1</v>
      </c>
      <c r="G28" s="579">
        <v>11.9</v>
      </c>
      <c r="H28" s="579">
        <v>10.7</v>
      </c>
      <c r="I28" s="579">
        <v>9.5</v>
      </c>
      <c r="J28" s="579">
        <v>8.3000000000000007</v>
      </c>
      <c r="K28" s="579">
        <v>7.1</v>
      </c>
      <c r="L28" s="579">
        <v>7.1</v>
      </c>
      <c r="M28" s="579">
        <v>7.1</v>
      </c>
      <c r="N28" s="579">
        <v>7.1</v>
      </c>
      <c r="O28" s="579">
        <v>7.1</v>
      </c>
      <c r="P28" s="579">
        <v>7.1</v>
      </c>
    </row>
    <row r="29" spans="2:16" ht="15" customHeight="1" x14ac:dyDescent="0.25">
      <c r="B29" s="465" t="s">
        <v>259</v>
      </c>
      <c r="C29" s="465" t="s">
        <v>12</v>
      </c>
      <c r="D29" s="579">
        <v>28.5</v>
      </c>
      <c r="E29" s="579">
        <v>23.8</v>
      </c>
      <c r="F29" s="579">
        <v>20.9</v>
      </c>
      <c r="G29" s="579">
        <v>19</v>
      </c>
      <c r="H29" s="579">
        <v>17.100000000000001</v>
      </c>
      <c r="I29" s="579">
        <v>15.2</v>
      </c>
      <c r="J29" s="579">
        <v>13.3</v>
      </c>
      <c r="K29" s="579">
        <v>11.4</v>
      </c>
      <c r="L29" s="579">
        <v>11.4</v>
      </c>
      <c r="M29" s="579">
        <v>11.4</v>
      </c>
      <c r="N29" s="579">
        <v>11.4</v>
      </c>
      <c r="O29" s="579">
        <v>11.4</v>
      </c>
      <c r="P29" s="579">
        <v>11.4</v>
      </c>
    </row>
    <row r="30" spans="2:16" ht="15" customHeight="1" x14ac:dyDescent="0.25">
      <c r="B30" s="465" t="s">
        <v>259</v>
      </c>
      <c r="C30" s="465" t="s">
        <v>147</v>
      </c>
      <c r="D30" s="579">
        <v>34.200000000000003</v>
      </c>
      <c r="E30" s="579">
        <v>28.5</v>
      </c>
      <c r="F30" s="579">
        <v>25.1</v>
      </c>
      <c r="G30" s="579">
        <v>22.8</v>
      </c>
      <c r="H30" s="579">
        <v>20.5</v>
      </c>
      <c r="I30" s="579">
        <v>18.2</v>
      </c>
      <c r="J30" s="579">
        <v>16</v>
      </c>
      <c r="K30" s="579">
        <v>13.7</v>
      </c>
      <c r="L30" s="579">
        <v>13.7</v>
      </c>
      <c r="M30" s="579">
        <v>13.7</v>
      </c>
      <c r="N30" s="579">
        <v>13.7</v>
      </c>
      <c r="O30" s="579">
        <v>13.7</v>
      </c>
      <c r="P30" s="579">
        <v>13.7</v>
      </c>
    </row>
    <row r="31" spans="2:16" ht="15" customHeight="1" x14ac:dyDescent="0.25">
      <c r="B31" s="465" t="s">
        <v>259</v>
      </c>
      <c r="C31" s="465" t="s">
        <v>67</v>
      </c>
      <c r="D31" s="579">
        <v>32.4</v>
      </c>
      <c r="E31" s="579">
        <v>27</v>
      </c>
      <c r="F31" s="579">
        <v>23.7</v>
      </c>
      <c r="G31" s="579">
        <v>21.6</v>
      </c>
      <c r="H31" s="579">
        <v>19.399999999999999</v>
      </c>
      <c r="I31" s="579">
        <v>17.3</v>
      </c>
      <c r="J31" s="579">
        <v>15.1</v>
      </c>
      <c r="K31" s="579">
        <v>13</v>
      </c>
      <c r="L31" s="579">
        <v>13</v>
      </c>
      <c r="M31" s="579">
        <v>13</v>
      </c>
      <c r="N31" s="579">
        <v>13</v>
      </c>
      <c r="O31" s="579">
        <v>13</v>
      </c>
      <c r="P31" s="579">
        <v>13</v>
      </c>
    </row>
    <row r="32" spans="2:16" ht="15" customHeight="1" x14ac:dyDescent="0.25">
      <c r="B32" s="465" t="s">
        <v>259</v>
      </c>
      <c r="C32" s="465" t="s">
        <v>48</v>
      </c>
      <c r="D32" s="579">
        <v>25.6</v>
      </c>
      <c r="E32" s="579">
        <v>21.4</v>
      </c>
      <c r="F32" s="579">
        <v>18.8</v>
      </c>
      <c r="G32" s="579">
        <v>17.100000000000001</v>
      </c>
      <c r="H32" s="579">
        <v>15.4</v>
      </c>
      <c r="I32" s="579">
        <v>13.7</v>
      </c>
      <c r="J32" s="579">
        <v>12</v>
      </c>
      <c r="K32" s="579">
        <v>10.3</v>
      </c>
      <c r="L32" s="579">
        <v>10.3</v>
      </c>
      <c r="M32" s="579">
        <v>10.3</v>
      </c>
      <c r="N32" s="579">
        <v>10.3</v>
      </c>
      <c r="O32" s="579">
        <v>10.3</v>
      </c>
      <c r="P32" s="579">
        <v>10.3</v>
      </c>
    </row>
    <row r="33" spans="2:16" ht="15" customHeight="1" x14ac:dyDescent="0.25">
      <c r="B33" s="465" t="s">
        <v>259</v>
      </c>
      <c r="C33" s="465" t="s">
        <v>40</v>
      </c>
      <c r="D33" s="579">
        <v>21.3</v>
      </c>
      <c r="E33" s="579">
        <v>17.7</v>
      </c>
      <c r="F33" s="579">
        <v>15.6</v>
      </c>
      <c r="G33" s="579">
        <v>14.2</v>
      </c>
      <c r="H33" s="579">
        <v>12.8</v>
      </c>
      <c r="I33" s="579">
        <v>11.4</v>
      </c>
      <c r="J33" s="579">
        <v>9.9</v>
      </c>
      <c r="K33" s="579">
        <v>8.5</v>
      </c>
      <c r="L33" s="579">
        <v>8.5</v>
      </c>
      <c r="M33" s="579">
        <v>8.5</v>
      </c>
      <c r="N33" s="579">
        <v>8.5</v>
      </c>
      <c r="O33" s="579">
        <v>8.5</v>
      </c>
      <c r="P33" s="579">
        <v>8.5</v>
      </c>
    </row>
    <row r="34" spans="2:16" ht="15" customHeight="1" x14ac:dyDescent="0.25">
      <c r="B34" s="465" t="s">
        <v>259</v>
      </c>
      <c r="C34" s="465" t="s">
        <v>82</v>
      </c>
      <c r="D34" s="579">
        <v>26.9</v>
      </c>
      <c r="E34" s="579">
        <v>22.4</v>
      </c>
      <c r="F34" s="579">
        <v>19.7</v>
      </c>
      <c r="G34" s="579">
        <v>17.899999999999999</v>
      </c>
      <c r="H34" s="579">
        <v>16.100000000000001</v>
      </c>
      <c r="I34" s="579">
        <v>14.3</v>
      </c>
      <c r="J34" s="579">
        <v>12.6</v>
      </c>
      <c r="K34" s="579">
        <v>10.8</v>
      </c>
      <c r="L34" s="579">
        <v>10.8</v>
      </c>
      <c r="M34" s="579">
        <v>10.8</v>
      </c>
      <c r="N34" s="579">
        <v>10.8</v>
      </c>
      <c r="O34" s="579">
        <v>10.8</v>
      </c>
      <c r="P34" s="579">
        <v>10.8</v>
      </c>
    </row>
    <row r="35" spans="2:16" ht="15" customHeight="1" x14ac:dyDescent="0.25">
      <c r="B35" s="465" t="s">
        <v>259</v>
      </c>
      <c r="C35" s="465" t="s">
        <v>151</v>
      </c>
      <c r="D35" s="579">
        <v>31.2</v>
      </c>
      <c r="E35" s="579">
        <v>26</v>
      </c>
      <c r="F35" s="579">
        <v>22.9</v>
      </c>
      <c r="G35" s="579">
        <v>20.8</v>
      </c>
      <c r="H35" s="579">
        <v>18.7</v>
      </c>
      <c r="I35" s="579">
        <v>16.600000000000001</v>
      </c>
      <c r="J35" s="579">
        <v>14.5</v>
      </c>
      <c r="K35" s="579">
        <v>12.5</v>
      </c>
      <c r="L35" s="579">
        <v>12.5</v>
      </c>
      <c r="M35" s="579">
        <v>12.5</v>
      </c>
      <c r="N35" s="579">
        <v>12.5</v>
      </c>
      <c r="O35" s="579">
        <v>12.5</v>
      </c>
      <c r="P35" s="579">
        <v>12.5</v>
      </c>
    </row>
    <row r="36" spans="2:16" ht="15" customHeight="1" x14ac:dyDescent="0.25">
      <c r="B36" s="465" t="s">
        <v>259</v>
      </c>
      <c r="C36" s="465" t="s">
        <v>112</v>
      </c>
      <c r="D36" s="579">
        <v>33</v>
      </c>
      <c r="E36" s="579">
        <v>27.5</v>
      </c>
      <c r="F36" s="579">
        <v>24.2</v>
      </c>
      <c r="G36" s="579">
        <v>22</v>
      </c>
      <c r="H36" s="579">
        <v>19.8</v>
      </c>
      <c r="I36" s="579">
        <v>17.600000000000001</v>
      </c>
      <c r="J36" s="579">
        <v>15.4</v>
      </c>
      <c r="K36" s="579">
        <v>13.2</v>
      </c>
      <c r="L36" s="579">
        <v>13.2</v>
      </c>
      <c r="M36" s="579">
        <v>13.2</v>
      </c>
      <c r="N36" s="579">
        <v>13.2</v>
      </c>
      <c r="O36" s="579">
        <v>13.2</v>
      </c>
      <c r="P36" s="579">
        <v>13.2</v>
      </c>
    </row>
    <row r="37" spans="2:16" ht="15" customHeight="1" x14ac:dyDescent="0.25">
      <c r="B37" s="465" t="s">
        <v>259</v>
      </c>
      <c r="C37" s="465" t="s">
        <v>106</v>
      </c>
      <c r="D37" s="579">
        <v>29.1</v>
      </c>
      <c r="E37" s="579">
        <v>24.2</v>
      </c>
      <c r="F37" s="579">
        <v>21.3</v>
      </c>
      <c r="G37" s="579">
        <v>19.399999999999999</v>
      </c>
      <c r="H37" s="579">
        <v>17.399999999999999</v>
      </c>
      <c r="I37" s="579">
        <v>15.5</v>
      </c>
      <c r="J37" s="579">
        <v>13.6</v>
      </c>
      <c r="K37" s="579">
        <v>11.6</v>
      </c>
      <c r="L37" s="579">
        <v>11.6</v>
      </c>
      <c r="M37" s="579">
        <v>11.6</v>
      </c>
      <c r="N37" s="579">
        <v>11.6</v>
      </c>
      <c r="O37" s="579">
        <v>11.6</v>
      </c>
      <c r="P37" s="579">
        <v>11.6</v>
      </c>
    </row>
    <row r="38" spans="2:16" ht="15" customHeight="1" x14ac:dyDescent="0.25">
      <c r="B38" s="465" t="s">
        <v>259</v>
      </c>
      <c r="C38" s="465" t="s">
        <v>149</v>
      </c>
      <c r="D38" s="579">
        <v>15.4</v>
      </c>
      <c r="E38" s="579">
        <v>12.9</v>
      </c>
      <c r="F38" s="579">
        <v>11.3</v>
      </c>
      <c r="G38" s="579">
        <v>10.3</v>
      </c>
      <c r="H38" s="579">
        <v>9.3000000000000007</v>
      </c>
      <c r="I38" s="579">
        <v>8.1999999999999993</v>
      </c>
      <c r="J38" s="579">
        <v>7.2</v>
      </c>
      <c r="K38" s="579">
        <v>6.2</v>
      </c>
      <c r="L38" s="579">
        <v>6.2</v>
      </c>
      <c r="M38" s="579">
        <v>6.2</v>
      </c>
      <c r="N38" s="579">
        <v>6.2</v>
      </c>
      <c r="O38" s="579">
        <v>6.2</v>
      </c>
      <c r="P38" s="579">
        <v>6.2</v>
      </c>
    </row>
    <row r="39" spans="2:16" ht="15" customHeight="1" x14ac:dyDescent="0.25">
      <c r="B39" s="465" t="s">
        <v>259</v>
      </c>
      <c r="C39" s="465" t="s">
        <v>158</v>
      </c>
      <c r="D39" s="579">
        <v>19.399999999999999</v>
      </c>
      <c r="E39" s="579">
        <v>16.2</v>
      </c>
      <c r="F39" s="579">
        <v>14.2</v>
      </c>
      <c r="G39" s="579">
        <v>12.9</v>
      </c>
      <c r="H39" s="579">
        <v>11.7</v>
      </c>
      <c r="I39" s="579">
        <v>10.4</v>
      </c>
      <c r="J39" s="579">
        <v>9.1</v>
      </c>
      <c r="K39" s="579">
        <v>7.8</v>
      </c>
      <c r="L39" s="579">
        <v>7.8</v>
      </c>
      <c r="M39" s="579">
        <v>7.8</v>
      </c>
      <c r="N39" s="579">
        <v>7.8</v>
      </c>
      <c r="O39" s="579">
        <v>7.8</v>
      </c>
      <c r="P39" s="579">
        <v>7.8</v>
      </c>
    </row>
    <row r="40" spans="2:16" ht="15" customHeight="1" x14ac:dyDescent="0.25">
      <c r="B40" s="465" t="s">
        <v>259</v>
      </c>
      <c r="C40" s="465" t="s">
        <v>144</v>
      </c>
      <c r="D40" s="579">
        <v>25.4</v>
      </c>
      <c r="E40" s="579">
        <v>21.2</v>
      </c>
      <c r="F40" s="579">
        <v>18.600000000000001</v>
      </c>
      <c r="G40" s="579">
        <v>16.899999999999999</v>
      </c>
      <c r="H40" s="579">
        <v>15.2</v>
      </c>
      <c r="I40" s="579">
        <v>13.5</v>
      </c>
      <c r="J40" s="579">
        <v>11.9</v>
      </c>
      <c r="K40" s="579">
        <v>10.199999999999999</v>
      </c>
      <c r="L40" s="579">
        <v>10.199999999999999</v>
      </c>
      <c r="M40" s="579">
        <v>10.199999999999999</v>
      </c>
      <c r="N40" s="579">
        <v>10.199999999999999</v>
      </c>
      <c r="O40" s="579">
        <v>10.199999999999999</v>
      </c>
      <c r="P40" s="579">
        <v>10.199999999999999</v>
      </c>
    </row>
    <row r="41" spans="2:16" ht="15" customHeight="1" x14ac:dyDescent="0.25">
      <c r="B41" s="465" t="s">
        <v>259</v>
      </c>
      <c r="C41" s="465" t="s">
        <v>101</v>
      </c>
      <c r="D41" s="579">
        <v>23.4</v>
      </c>
      <c r="E41" s="579">
        <v>23.3</v>
      </c>
      <c r="F41" s="579">
        <v>24.5</v>
      </c>
      <c r="G41" s="579">
        <v>25.6</v>
      </c>
      <c r="H41" s="579">
        <v>24.7</v>
      </c>
      <c r="I41" s="579">
        <v>24.2</v>
      </c>
      <c r="J41" s="579">
        <v>23.9</v>
      </c>
      <c r="K41" s="579">
        <v>20.5</v>
      </c>
      <c r="L41" s="579">
        <v>20.5</v>
      </c>
      <c r="M41" s="579">
        <v>20.5</v>
      </c>
      <c r="N41" s="579">
        <v>20.5</v>
      </c>
      <c r="O41" s="579">
        <v>20.5</v>
      </c>
      <c r="P41" s="579">
        <v>20.5</v>
      </c>
    </row>
    <row r="42" spans="2:16" ht="15" customHeight="1" x14ac:dyDescent="0.25">
      <c r="B42" s="465" t="s">
        <v>259</v>
      </c>
      <c r="C42" s="465" t="s">
        <v>193</v>
      </c>
      <c r="D42" s="579">
        <v>22.2</v>
      </c>
      <c r="E42" s="579">
        <v>18.5</v>
      </c>
      <c r="F42" s="579">
        <v>16.3</v>
      </c>
      <c r="G42" s="579">
        <v>14.8</v>
      </c>
      <c r="H42" s="579">
        <v>13.3</v>
      </c>
      <c r="I42" s="579">
        <v>11.8</v>
      </c>
      <c r="J42" s="579">
        <v>10.3</v>
      </c>
      <c r="K42" s="579">
        <v>8.9</v>
      </c>
      <c r="L42" s="579">
        <v>8.9</v>
      </c>
      <c r="M42" s="579">
        <v>8.9</v>
      </c>
      <c r="N42" s="579">
        <v>8.9</v>
      </c>
      <c r="O42" s="579">
        <v>8.9</v>
      </c>
      <c r="P42" s="579">
        <v>8.9</v>
      </c>
    </row>
    <row r="43" spans="2:16" ht="15" customHeight="1" x14ac:dyDescent="0.25">
      <c r="B43" s="465" t="s">
        <v>6</v>
      </c>
      <c r="C43" s="465" t="s">
        <v>46</v>
      </c>
      <c r="D43" s="579">
        <v>21.5</v>
      </c>
      <c r="E43" s="579">
        <v>17.5</v>
      </c>
      <c r="F43" s="579">
        <v>15.3</v>
      </c>
      <c r="G43" s="579">
        <v>13.9</v>
      </c>
      <c r="H43" s="579">
        <v>12.6</v>
      </c>
      <c r="I43" s="579">
        <v>11.7</v>
      </c>
      <c r="J43" s="579">
        <v>10.6</v>
      </c>
      <c r="K43" s="579">
        <v>9.1</v>
      </c>
      <c r="L43" s="579">
        <v>9.1</v>
      </c>
      <c r="M43" s="579">
        <v>9.1</v>
      </c>
      <c r="N43" s="579">
        <v>9.1</v>
      </c>
      <c r="O43" s="579">
        <v>9.1</v>
      </c>
      <c r="P43" s="579">
        <v>9.1</v>
      </c>
    </row>
    <row r="44" spans="2:16" ht="15" customHeight="1" x14ac:dyDescent="0.25">
      <c r="B44" s="465" t="s">
        <v>6</v>
      </c>
      <c r="C44" s="465" t="s">
        <v>23</v>
      </c>
      <c r="D44" s="579">
        <v>12.3</v>
      </c>
      <c r="E44" s="579">
        <v>10</v>
      </c>
      <c r="F44" s="579">
        <v>8.9</v>
      </c>
      <c r="G44" s="579">
        <v>8.1999999999999993</v>
      </c>
      <c r="H44" s="579">
        <v>7.4</v>
      </c>
      <c r="I44" s="579">
        <v>6.7</v>
      </c>
      <c r="J44" s="579">
        <v>5.8</v>
      </c>
      <c r="K44" s="579">
        <v>5</v>
      </c>
      <c r="L44" s="579">
        <v>5</v>
      </c>
      <c r="M44" s="579">
        <v>5</v>
      </c>
      <c r="N44" s="579">
        <v>5</v>
      </c>
      <c r="O44" s="579">
        <v>5</v>
      </c>
      <c r="P44" s="579">
        <v>5</v>
      </c>
    </row>
    <row r="45" spans="2:16" ht="15" customHeight="1" x14ac:dyDescent="0.25">
      <c r="B45" s="465" t="s">
        <v>6</v>
      </c>
      <c r="C45" s="465" t="s">
        <v>94</v>
      </c>
      <c r="D45" s="579">
        <v>15.3</v>
      </c>
      <c r="E45" s="579">
        <v>12.7</v>
      </c>
      <c r="F45" s="579">
        <v>11.3</v>
      </c>
      <c r="G45" s="579">
        <v>10.4</v>
      </c>
      <c r="H45" s="579">
        <v>9.5</v>
      </c>
      <c r="I45" s="579">
        <v>8.6999999999999993</v>
      </c>
      <c r="J45" s="579">
        <v>7.8</v>
      </c>
      <c r="K45" s="579">
        <v>6.7</v>
      </c>
      <c r="L45" s="579">
        <v>6.7</v>
      </c>
      <c r="M45" s="579">
        <v>6.7</v>
      </c>
      <c r="N45" s="579">
        <v>6.7</v>
      </c>
      <c r="O45" s="579">
        <v>6.7</v>
      </c>
      <c r="P45" s="579">
        <v>6.7</v>
      </c>
    </row>
    <row r="46" spans="2:16" ht="15" customHeight="1" x14ac:dyDescent="0.25">
      <c r="B46" s="465" t="s">
        <v>6</v>
      </c>
      <c r="C46" s="465" t="s">
        <v>55</v>
      </c>
      <c r="D46" s="579">
        <v>12.4</v>
      </c>
      <c r="E46" s="579">
        <v>10.3</v>
      </c>
      <c r="F46" s="579">
        <v>9.1</v>
      </c>
      <c r="G46" s="579">
        <v>8.3000000000000007</v>
      </c>
      <c r="H46" s="579">
        <v>7.4</v>
      </c>
      <c r="I46" s="579">
        <v>6.6</v>
      </c>
      <c r="J46" s="579">
        <v>5.8</v>
      </c>
      <c r="K46" s="579">
        <v>5</v>
      </c>
      <c r="L46" s="579">
        <v>5</v>
      </c>
      <c r="M46" s="579">
        <v>5</v>
      </c>
      <c r="N46" s="579">
        <v>5</v>
      </c>
      <c r="O46" s="579">
        <v>5</v>
      </c>
      <c r="P46" s="579">
        <v>5</v>
      </c>
    </row>
    <row r="47" spans="2:16" ht="15" customHeight="1" x14ac:dyDescent="0.25">
      <c r="B47" s="465" t="s">
        <v>6</v>
      </c>
      <c r="C47" s="465" t="s">
        <v>32</v>
      </c>
      <c r="D47" s="579">
        <v>15.7</v>
      </c>
      <c r="E47" s="579">
        <v>12.7</v>
      </c>
      <c r="F47" s="579">
        <v>11.3</v>
      </c>
      <c r="G47" s="579">
        <v>10.3</v>
      </c>
      <c r="H47" s="579">
        <v>9.3000000000000007</v>
      </c>
      <c r="I47" s="579">
        <v>8.6</v>
      </c>
      <c r="J47" s="579">
        <v>7.7</v>
      </c>
      <c r="K47" s="579">
        <v>7.2</v>
      </c>
      <c r="L47" s="579">
        <v>7.2</v>
      </c>
      <c r="M47" s="579">
        <v>7.2</v>
      </c>
      <c r="N47" s="579">
        <v>7.2</v>
      </c>
      <c r="O47" s="579">
        <v>7.2</v>
      </c>
      <c r="P47" s="579">
        <v>7.2</v>
      </c>
    </row>
    <row r="48" spans="2:16" ht="15" customHeight="1" x14ac:dyDescent="0.25">
      <c r="B48" s="465" t="s">
        <v>6</v>
      </c>
      <c r="C48" s="465" t="s">
        <v>53</v>
      </c>
      <c r="D48" s="579">
        <v>16</v>
      </c>
      <c r="E48" s="579">
        <v>13.2</v>
      </c>
      <c r="F48" s="579">
        <v>11.9</v>
      </c>
      <c r="G48" s="579">
        <v>10.8</v>
      </c>
      <c r="H48" s="579">
        <v>10</v>
      </c>
      <c r="I48" s="579">
        <v>9.1</v>
      </c>
      <c r="J48" s="579">
        <v>8.3000000000000007</v>
      </c>
      <c r="K48" s="579">
        <v>7.3</v>
      </c>
      <c r="L48" s="579">
        <v>7.3</v>
      </c>
      <c r="M48" s="579">
        <v>7.3</v>
      </c>
      <c r="N48" s="579">
        <v>7.3</v>
      </c>
      <c r="O48" s="579">
        <v>7.3</v>
      </c>
      <c r="P48" s="579">
        <v>7.3</v>
      </c>
    </row>
    <row r="49" spans="2:16" ht="15" customHeight="1" x14ac:dyDescent="0.25">
      <c r="B49" s="465" t="s">
        <v>6</v>
      </c>
      <c r="C49" s="465" t="s">
        <v>28</v>
      </c>
      <c r="D49" s="579">
        <v>13.4</v>
      </c>
      <c r="E49" s="579">
        <v>11.1</v>
      </c>
      <c r="F49" s="579">
        <v>9.8000000000000007</v>
      </c>
      <c r="G49" s="579">
        <v>8.9</v>
      </c>
      <c r="H49" s="579">
        <v>8</v>
      </c>
      <c r="I49" s="579">
        <v>7.1</v>
      </c>
      <c r="J49" s="579">
        <v>6.2</v>
      </c>
      <c r="K49" s="579">
        <v>5.3</v>
      </c>
      <c r="L49" s="579">
        <v>5.3</v>
      </c>
      <c r="M49" s="579">
        <v>5.3</v>
      </c>
      <c r="N49" s="579">
        <v>5.3</v>
      </c>
      <c r="O49" s="579">
        <v>5.3</v>
      </c>
      <c r="P49" s="579">
        <v>5.3</v>
      </c>
    </row>
    <row r="50" spans="2:16" ht="15" customHeight="1" x14ac:dyDescent="0.25">
      <c r="B50" s="465" t="s">
        <v>6</v>
      </c>
      <c r="C50" s="465" t="s">
        <v>12</v>
      </c>
      <c r="D50" s="579">
        <v>14.3</v>
      </c>
      <c r="E50" s="579">
        <v>11.8</v>
      </c>
      <c r="F50" s="579">
        <v>10.5</v>
      </c>
      <c r="G50" s="579">
        <v>9.6999999999999993</v>
      </c>
      <c r="H50" s="579">
        <v>8.8000000000000007</v>
      </c>
      <c r="I50" s="579">
        <v>8.1</v>
      </c>
      <c r="J50" s="579">
        <v>7.3</v>
      </c>
      <c r="K50" s="579">
        <v>6.5</v>
      </c>
      <c r="L50" s="579">
        <v>6.6</v>
      </c>
      <c r="M50" s="579">
        <v>6.8</v>
      </c>
      <c r="N50" s="579">
        <v>6.8</v>
      </c>
      <c r="O50" s="579">
        <v>6.8</v>
      </c>
      <c r="P50" s="579">
        <v>6.8</v>
      </c>
    </row>
    <row r="51" spans="2:16" ht="15" customHeight="1" x14ac:dyDescent="0.25">
      <c r="B51" s="465" t="s">
        <v>6</v>
      </c>
      <c r="C51" s="465" t="s">
        <v>147</v>
      </c>
      <c r="D51" s="579">
        <v>14.4</v>
      </c>
      <c r="E51" s="579">
        <v>11.9</v>
      </c>
      <c r="F51" s="579">
        <v>10.5</v>
      </c>
      <c r="G51" s="579">
        <v>9.6999999999999993</v>
      </c>
      <c r="H51" s="579">
        <v>8.8000000000000007</v>
      </c>
      <c r="I51" s="579">
        <v>8.1</v>
      </c>
      <c r="J51" s="579">
        <v>7</v>
      </c>
      <c r="K51" s="579">
        <v>6</v>
      </c>
      <c r="L51" s="579">
        <v>6</v>
      </c>
      <c r="M51" s="579">
        <v>6</v>
      </c>
      <c r="N51" s="579">
        <v>6</v>
      </c>
      <c r="O51" s="579">
        <v>6</v>
      </c>
      <c r="P51" s="579">
        <v>6</v>
      </c>
    </row>
    <row r="52" spans="2:16" ht="15" customHeight="1" x14ac:dyDescent="0.25">
      <c r="B52" s="465" t="s">
        <v>6</v>
      </c>
      <c r="C52" s="465" t="s">
        <v>260</v>
      </c>
      <c r="D52" s="579">
        <v>15.9</v>
      </c>
      <c r="E52" s="579">
        <v>13</v>
      </c>
      <c r="F52" s="579">
        <v>11.6</v>
      </c>
      <c r="G52" s="579">
        <v>10.7</v>
      </c>
      <c r="H52" s="579">
        <v>9.8000000000000007</v>
      </c>
      <c r="I52" s="579">
        <v>8.9</v>
      </c>
      <c r="J52" s="579">
        <v>7.8</v>
      </c>
      <c r="K52" s="579">
        <v>6.7</v>
      </c>
      <c r="L52" s="579">
        <v>6.7</v>
      </c>
      <c r="M52" s="579">
        <v>6.7</v>
      </c>
      <c r="N52" s="579">
        <v>6.7</v>
      </c>
      <c r="O52" s="579">
        <v>6.7</v>
      </c>
      <c r="P52" s="579">
        <v>6.7</v>
      </c>
    </row>
    <row r="53" spans="2:16" ht="15" customHeight="1" x14ac:dyDescent="0.25">
      <c r="B53" s="465" t="s">
        <v>6</v>
      </c>
      <c r="C53" s="465" t="s">
        <v>67</v>
      </c>
      <c r="D53" s="579">
        <v>16.899999999999999</v>
      </c>
      <c r="E53" s="579">
        <v>14.3</v>
      </c>
      <c r="F53" s="579">
        <v>13.3</v>
      </c>
      <c r="G53" s="579">
        <v>12.1</v>
      </c>
      <c r="H53" s="579">
        <v>11.6</v>
      </c>
      <c r="I53" s="579">
        <v>10.4</v>
      </c>
      <c r="J53" s="579">
        <v>9.4</v>
      </c>
      <c r="K53" s="579">
        <v>8.1999999999999993</v>
      </c>
      <c r="L53" s="579">
        <v>8.1999999999999993</v>
      </c>
      <c r="M53" s="579">
        <v>8.1999999999999993</v>
      </c>
      <c r="N53" s="579">
        <v>8.1999999999999993</v>
      </c>
      <c r="O53" s="579">
        <v>8.1999999999999993</v>
      </c>
      <c r="P53" s="579">
        <v>8.1999999999999993</v>
      </c>
    </row>
    <row r="54" spans="2:16" ht="15" customHeight="1" x14ac:dyDescent="0.25">
      <c r="B54" s="465" t="s">
        <v>6</v>
      </c>
      <c r="C54" s="465" t="s">
        <v>48</v>
      </c>
      <c r="D54" s="579">
        <v>21.7</v>
      </c>
      <c r="E54" s="579">
        <v>17.399999999999999</v>
      </c>
      <c r="F54" s="579">
        <v>15.1</v>
      </c>
      <c r="G54" s="579">
        <v>13.7</v>
      </c>
      <c r="H54" s="579">
        <v>12.2</v>
      </c>
      <c r="I54" s="579">
        <v>11.1</v>
      </c>
      <c r="J54" s="579">
        <v>10.1</v>
      </c>
      <c r="K54" s="579">
        <v>9.3000000000000007</v>
      </c>
      <c r="L54" s="579">
        <v>9.3000000000000007</v>
      </c>
      <c r="M54" s="579">
        <v>9.3000000000000007</v>
      </c>
      <c r="N54" s="579">
        <v>9.3000000000000007</v>
      </c>
      <c r="O54" s="579">
        <v>9.3000000000000007</v>
      </c>
      <c r="P54" s="579">
        <v>9.3000000000000007</v>
      </c>
    </row>
    <row r="55" spans="2:16" ht="15" customHeight="1" x14ac:dyDescent="0.25">
      <c r="B55" s="465" t="s">
        <v>6</v>
      </c>
      <c r="C55" s="465" t="s">
        <v>72</v>
      </c>
      <c r="D55" s="579">
        <v>15.9</v>
      </c>
      <c r="E55" s="579">
        <v>13.3</v>
      </c>
      <c r="F55" s="579">
        <v>11.7</v>
      </c>
      <c r="G55" s="579">
        <v>10.6</v>
      </c>
      <c r="H55" s="579">
        <v>9.6</v>
      </c>
      <c r="I55" s="579">
        <v>8.5</v>
      </c>
      <c r="J55" s="579">
        <v>7.4</v>
      </c>
      <c r="K55" s="579">
        <v>6.4</v>
      </c>
      <c r="L55" s="579">
        <v>6.4</v>
      </c>
      <c r="M55" s="579">
        <v>6.4</v>
      </c>
      <c r="N55" s="579">
        <v>6.4</v>
      </c>
      <c r="O55" s="579">
        <v>6.4</v>
      </c>
      <c r="P55" s="579">
        <v>6.4</v>
      </c>
    </row>
    <row r="56" spans="2:16" ht="15" customHeight="1" x14ac:dyDescent="0.25">
      <c r="B56" s="465" t="s">
        <v>6</v>
      </c>
      <c r="C56" s="465" t="s">
        <v>40</v>
      </c>
      <c r="D56" s="579">
        <v>21.5</v>
      </c>
      <c r="E56" s="579">
        <v>17</v>
      </c>
      <c r="F56" s="579">
        <v>14.6</v>
      </c>
      <c r="G56" s="579">
        <v>13.3</v>
      </c>
      <c r="H56" s="579">
        <v>11.8</v>
      </c>
      <c r="I56" s="579">
        <v>10.9</v>
      </c>
      <c r="J56" s="579">
        <v>10.199999999999999</v>
      </c>
      <c r="K56" s="579">
        <v>9.5</v>
      </c>
      <c r="L56" s="579">
        <v>9.5</v>
      </c>
      <c r="M56" s="579">
        <v>9.5</v>
      </c>
      <c r="N56" s="579">
        <v>9.5</v>
      </c>
      <c r="O56" s="579">
        <v>9.5</v>
      </c>
      <c r="P56" s="579">
        <v>9.5</v>
      </c>
    </row>
    <row r="57" spans="2:16" ht="15" customHeight="1" x14ac:dyDescent="0.25">
      <c r="B57" s="465" t="s">
        <v>6</v>
      </c>
      <c r="C57" s="465" t="s">
        <v>82</v>
      </c>
      <c r="D57" s="579">
        <v>19.5</v>
      </c>
      <c r="E57" s="579">
        <v>16.100000000000001</v>
      </c>
      <c r="F57" s="579">
        <v>14.3</v>
      </c>
      <c r="G57" s="579">
        <v>13.1</v>
      </c>
      <c r="H57" s="579">
        <v>11.9</v>
      </c>
      <c r="I57" s="579">
        <v>11.1</v>
      </c>
      <c r="J57" s="579">
        <v>10.4</v>
      </c>
      <c r="K57" s="579">
        <v>10</v>
      </c>
      <c r="L57" s="579">
        <v>10.9</v>
      </c>
      <c r="M57" s="579">
        <v>12.1</v>
      </c>
      <c r="N57" s="579">
        <v>11.8</v>
      </c>
      <c r="O57" s="579">
        <v>11.9</v>
      </c>
      <c r="P57" s="579">
        <v>11.9</v>
      </c>
    </row>
    <row r="58" spans="2:16" ht="15" customHeight="1" x14ac:dyDescent="0.25">
      <c r="B58" s="465" t="s">
        <v>6</v>
      </c>
      <c r="C58" s="465" t="s">
        <v>70</v>
      </c>
      <c r="D58" s="579">
        <v>13.6</v>
      </c>
      <c r="E58" s="579">
        <v>11.5</v>
      </c>
      <c r="F58" s="579">
        <v>10.4</v>
      </c>
      <c r="G58" s="579">
        <v>9.5</v>
      </c>
      <c r="H58" s="579">
        <v>8.9</v>
      </c>
      <c r="I58" s="579">
        <v>8.6</v>
      </c>
      <c r="J58" s="579">
        <v>7.5</v>
      </c>
      <c r="K58" s="579">
        <v>6.4</v>
      </c>
      <c r="L58" s="579">
        <v>6.4</v>
      </c>
      <c r="M58" s="579">
        <v>6.4</v>
      </c>
      <c r="N58" s="579">
        <v>6.4</v>
      </c>
      <c r="O58" s="579">
        <v>6.4</v>
      </c>
      <c r="P58" s="579">
        <v>6.4</v>
      </c>
    </row>
    <row r="59" spans="2:16" ht="15" customHeight="1" x14ac:dyDescent="0.25">
      <c r="B59" s="465" t="s">
        <v>6</v>
      </c>
      <c r="C59" s="465" t="s">
        <v>151</v>
      </c>
      <c r="D59" s="579">
        <v>19.7</v>
      </c>
      <c r="E59" s="579">
        <v>15.8</v>
      </c>
      <c r="F59" s="579">
        <v>14</v>
      </c>
      <c r="G59" s="579">
        <v>12.7</v>
      </c>
      <c r="H59" s="579">
        <v>11.5</v>
      </c>
      <c r="I59" s="579">
        <v>10.6</v>
      </c>
      <c r="J59" s="579">
        <v>9.3000000000000007</v>
      </c>
      <c r="K59" s="579">
        <v>7.9</v>
      </c>
      <c r="L59" s="579">
        <v>7.9</v>
      </c>
      <c r="M59" s="579">
        <v>7.9</v>
      </c>
      <c r="N59" s="579">
        <v>7.9</v>
      </c>
      <c r="O59" s="579">
        <v>7.9</v>
      </c>
      <c r="P59" s="579">
        <v>7.9</v>
      </c>
    </row>
    <row r="60" spans="2:16" ht="15" customHeight="1" x14ac:dyDescent="0.25">
      <c r="B60" s="465" t="s">
        <v>6</v>
      </c>
      <c r="C60" s="465" t="s">
        <v>90</v>
      </c>
      <c r="D60" s="579">
        <v>15.5</v>
      </c>
      <c r="E60" s="579">
        <v>12.5</v>
      </c>
      <c r="F60" s="579">
        <v>10.9</v>
      </c>
      <c r="G60" s="579">
        <v>9.9</v>
      </c>
      <c r="H60" s="579">
        <v>9</v>
      </c>
      <c r="I60" s="579">
        <v>8.4</v>
      </c>
      <c r="J60" s="579">
        <v>7.6</v>
      </c>
      <c r="K60" s="579">
        <v>6.9</v>
      </c>
      <c r="L60" s="579">
        <v>6.9</v>
      </c>
      <c r="M60" s="579">
        <v>6.9</v>
      </c>
      <c r="N60" s="579">
        <v>6.9</v>
      </c>
      <c r="O60" s="579">
        <v>6.9</v>
      </c>
      <c r="P60" s="579">
        <v>6.9</v>
      </c>
    </row>
    <row r="61" spans="2:16" ht="15" customHeight="1" x14ac:dyDescent="0.25">
      <c r="B61" s="465" t="s">
        <v>6</v>
      </c>
      <c r="C61" s="465" t="s">
        <v>112</v>
      </c>
      <c r="D61" s="579">
        <v>16.899999999999999</v>
      </c>
      <c r="E61" s="579">
        <v>13.5</v>
      </c>
      <c r="F61" s="579">
        <v>11.9</v>
      </c>
      <c r="G61" s="579">
        <v>10.8</v>
      </c>
      <c r="H61" s="579">
        <v>9.8000000000000007</v>
      </c>
      <c r="I61" s="579">
        <v>8.6999999999999993</v>
      </c>
      <c r="J61" s="579">
        <v>7.6</v>
      </c>
      <c r="K61" s="579">
        <v>6.5</v>
      </c>
      <c r="L61" s="579">
        <v>6.5</v>
      </c>
      <c r="M61" s="579">
        <v>6.5</v>
      </c>
      <c r="N61" s="579">
        <v>6.5</v>
      </c>
      <c r="O61" s="579">
        <v>6.5</v>
      </c>
      <c r="P61" s="579">
        <v>6.5</v>
      </c>
    </row>
    <row r="62" spans="2:16" ht="15" customHeight="1" x14ac:dyDescent="0.25">
      <c r="B62" s="465" t="s">
        <v>6</v>
      </c>
      <c r="C62" s="465" t="s">
        <v>106</v>
      </c>
      <c r="D62" s="579">
        <v>11.3</v>
      </c>
      <c r="E62" s="579">
        <v>9.1999999999999993</v>
      </c>
      <c r="F62" s="579">
        <v>8.1</v>
      </c>
      <c r="G62" s="579">
        <v>7.4</v>
      </c>
      <c r="H62" s="579">
        <v>6.7</v>
      </c>
      <c r="I62" s="579">
        <v>5.9</v>
      </c>
      <c r="J62" s="579">
        <v>5.2</v>
      </c>
      <c r="K62" s="579">
        <v>4.5</v>
      </c>
      <c r="L62" s="579">
        <v>4.5</v>
      </c>
      <c r="M62" s="579">
        <v>4.5</v>
      </c>
      <c r="N62" s="579">
        <v>4.5</v>
      </c>
      <c r="O62" s="579">
        <v>4.5</v>
      </c>
      <c r="P62" s="579">
        <v>4.5</v>
      </c>
    </row>
    <row r="63" spans="2:16" ht="15" customHeight="1" x14ac:dyDescent="0.25">
      <c r="B63" s="465" t="s">
        <v>6</v>
      </c>
      <c r="C63" s="465" t="s">
        <v>135</v>
      </c>
      <c r="D63" s="579">
        <v>17.3</v>
      </c>
      <c r="E63" s="579">
        <v>14.2</v>
      </c>
      <c r="F63" s="579">
        <v>12.8</v>
      </c>
      <c r="G63" s="579">
        <v>11.7</v>
      </c>
      <c r="H63" s="579">
        <v>10.7</v>
      </c>
      <c r="I63" s="579">
        <v>9.6999999999999993</v>
      </c>
      <c r="J63" s="579">
        <v>8.9</v>
      </c>
      <c r="K63" s="579">
        <v>8.1</v>
      </c>
      <c r="L63" s="579">
        <v>8.1</v>
      </c>
      <c r="M63" s="579">
        <v>8.1</v>
      </c>
      <c r="N63" s="579">
        <v>8.1</v>
      </c>
      <c r="O63" s="579">
        <v>8.1</v>
      </c>
      <c r="P63" s="579">
        <v>8.1</v>
      </c>
    </row>
    <row r="64" spans="2:16" ht="15" customHeight="1" x14ac:dyDescent="0.25">
      <c r="B64" s="465" t="s">
        <v>6</v>
      </c>
      <c r="C64" s="465" t="s">
        <v>149</v>
      </c>
      <c r="D64" s="579">
        <v>14.6</v>
      </c>
      <c r="E64" s="579">
        <v>11.7</v>
      </c>
      <c r="F64" s="579">
        <v>10.199999999999999</v>
      </c>
      <c r="G64" s="579">
        <v>9.3000000000000007</v>
      </c>
      <c r="H64" s="579">
        <v>8.6</v>
      </c>
      <c r="I64" s="579">
        <v>7.9</v>
      </c>
      <c r="J64" s="579">
        <v>7.4</v>
      </c>
      <c r="K64" s="579">
        <v>6.6</v>
      </c>
      <c r="L64" s="579">
        <v>6.6</v>
      </c>
      <c r="M64" s="579">
        <v>6.6</v>
      </c>
      <c r="N64" s="579">
        <v>6.6</v>
      </c>
      <c r="O64" s="579">
        <v>6.6</v>
      </c>
      <c r="P64" s="579">
        <v>6.6</v>
      </c>
    </row>
    <row r="65" spans="2:16" ht="15" customHeight="1" x14ac:dyDescent="0.25">
      <c r="B65" s="465" t="s">
        <v>6</v>
      </c>
      <c r="C65" s="465" t="s">
        <v>130</v>
      </c>
      <c r="D65" s="579">
        <v>12.9</v>
      </c>
      <c r="E65" s="579">
        <v>10.8</v>
      </c>
      <c r="F65" s="579">
        <v>9.5</v>
      </c>
      <c r="G65" s="579">
        <v>8.6</v>
      </c>
      <c r="H65" s="579">
        <v>7.8</v>
      </c>
      <c r="I65" s="579">
        <v>6.9</v>
      </c>
      <c r="J65" s="579">
        <v>6</v>
      </c>
      <c r="K65" s="579">
        <v>5.2</v>
      </c>
      <c r="L65" s="579">
        <v>5.2</v>
      </c>
      <c r="M65" s="579">
        <v>5.2</v>
      </c>
      <c r="N65" s="579">
        <v>5.2</v>
      </c>
      <c r="O65" s="579">
        <v>5.2</v>
      </c>
      <c r="P65" s="579">
        <v>5.2</v>
      </c>
    </row>
    <row r="66" spans="2:16" ht="15" customHeight="1" x14ac:dyDescent="0.25">
      <c r="B66" s="465" t="s">
        <v>6</v>
      </c>
      <c r="C66" s="465" t="s">
        <v>133</v>
      </c>
      <c r="D66" s="579">
        <v>15.7</v>
      </c>
      <c r="E66" s="579">
        <v>12.9</v>
      </c>
      <c r="F66" s="579">
        <v>11.4</v>
      </c>
      <c r="G66" s="579">
        <v>10.5</v>
      </c>
      <c r="H66" s="579">
        <v>9.5</v>
      </c>
      <c r="I66" s="579">
        <v>8.4</v>
      </c>
      <c r="J66" s="579">
        <v>7.4</v>
      </c>
      <c r="K66" s="579">
        <v>6.3</v>
      </c>
      <c r="L66" s="579">
        <v>6.3</v>
      </c>
      <c r="M66" s="579">
        <v>6.3</v>
      </c>
      <c r="N66" s="579">
        <v>6.3</v>
      </c>
      <c r="O66" s="579">
        <v>6.3</v>
      </c>
      <c r="P66" s="579">
        <v>6.3</v>
      </c>
    </row>
    <row r="67" spans="2:16" ht="15" customHeight="1" x14ac:dyDescent="0.25">
      <c r="B67" s="465" t="s">
        <v>6</v>
      </c>
      <c r="C67" s="465" t="s">
        <v>128</v>
      </c>
      <c r="D67" s="579">
        <v>12.5</v>
      </c>
      <c r="E67" s="579">
        <v>10</v>
      </c>
      <c r="F67" s="579">
        <v>8.8000000000000007</v>
      </c>
      <c r="G67" s="579">
        <v>8</v>
      </c>
      <c r="H67" s="579">
        <v>7.3</v>
      </c>
      <c r="I67" s="579">
        <v>6.7</v>
      </c>
      <c r="J67" s="579">
        <v>5.9</v>
      </c>
      <c r="K67" s="579">
        <v>5</v>
      </c>
      <c r="L67" s="579">
        <v>5</v>
      </c>
      <c r="M67" s="579">
        <v>5</v>
      </c>
      <c r="N67" s="579">
        <v>5</v>
      </c>
      <c r="O67" s="579">
        <v>5</v>
      </c>
      <c r="P67" s="579">
        <v>5</v>
      </c>
    </row>
    <row r="68" spans="2:16" ht="15" customHeight="1" x14ac:dyDescent="0.25">
      <c r="B68" s="465" t="s">
        <v>6</v>
      </c>
      <c r="C68" s="465" t="s">
        <v>156</v>
      </c>
      <c r="D68" s="579">
        <v>14.8</v>
      </c>
      <c r="E68" s="579">
        <v>12.4</v>
      </c>
      <c r="F68" s="579">
        <v>11</v>
      </c>
      <c r="G68" s="579">
        <v>10</v>
      </c>
      <c r="H68" s="579">
        <v>9.1</v>
      </c>
      <c r="I68" s="579">
        <v>8.5</v>
      </c>
      <c r="J68" s="579">
        <v>7.8</v>
      </c>
      <c r="K68" s="579">
        <v>7.4</v>
      </c>
      <c r="L68" s="579">
        <v>7.4</v>
      </c>
      <c r="M68" s="579">
        <v>7.4</v>
      </c>
      <c r="N68" s="579">
        <v>7.4</v>
      </c>
      <c r="O68" s="579">
        <v>7.4</v>
      </c>
      <c r="P68" s="579">
        <v>7.4</v>
      </c>
    </row>
    <row r="69" spans="2:16" ht="15" customHeight="1" x14ac:dyDescent="0.25">
      <c r="B69" s="465" t="s">
        <v>6</v>
      </c>
      <c r="C69" s="465" t="s">
        <v>158</v>
      </c>
      <c r="D69" s="579">
        <v>19.3</v>
      </c>
      <c r="E69" s="579">
        <v>15.9</v>
      </c>
      <c r="F69" s="579">
        <v>14</v>
      </c>
      <c r="G69" s="579">
        <v>12.7</v>
      </c>
      <c r="H69" s="579">
        <v>11.2</v>
      </c>
      <c r="I69" s="579">
        <v>10.8</v>
      </c>
      <c r="J69" s="579">
        <v>10.199999999999999</v>
      </c>
      <c r="K69" s="579">
        <v>9.6</v>
      </c>
      <c r="L69" s="579">
        <v>9.6</v>
      </c>
      <c r="M69" s="579">
        <v>9.6</v>
      </c>
      <c r="N69" s="579">
        <v>9.6</v>
      </c>
      <c r="O69" s="579">
        <v>9.6</v>
      </c>
      <c r="P69" s="579">
        <v>9.6</v>
      </c>
    </row>
    <row r="70" spans="2:16" s="333" customFormat="1" ht="15" customHeight="1" x14ac:dyDescent="0.25">
      <c r="B70" s="465" t="s">
        <v>6</v>
      </c>
      <c r="C70" s="465" t="s">
        <v>144</v>
      </c>
      <c r="D70" s="579">
        <v>14.4</v>
      </c>
      <c r="E70" s="579">
        <v>11.7</v>
      </c>
      <c r="F70" s="579">
        <v>10.4</v>
      </c>
      <c r="G70" s="579">
        <v>9.5</v>
      </c>
      <c r="H70" s="579">
        <v>8.6</v>
      </c>
      <c r="I70" s="579">
        <v>7.9</v>
      </c>
      <c r="J70" s="579">
        <v>6.9</v>
      </c>
      <c r="K70" s="579">
        <v>6.6</v>
      </c>
      <c r="L70" s="579">
        <v>6.6</v>
      </c>
      <c r="M70" s="579">
        <v>6.6</v>
      </c>
      <c r="N70" s="579">
        <v>6.6</v>
      </c>
      <c r="O70" s="579">
        <v>6.6</v>
      </c>
      <c r="P70" s="579">
        <v>6.6</v>
      </c>
    </row>
    <row r="71" spans="2:16" s="333" customFormat="1" ht="15" customHeight="1" x14ac:dyDescent="0.25">
      <c r="B71" s="465" t="s">
        <v>6</v>
      </c>
      <c r="C71" s="465" t="s">
        <v>101</v>
      </c>
      <c r="D71" s="579">
        <v>16.100000000000001</v>
      </c>
      <c r="E71" s="579">
        <v>13</v>
      </c>
      <c r="F71" s="579">
        <v>11.5</v>
      </c>
      <c r="G71" s="579">
        <v>10.5</v>
      </c>
      <c r="H71" s="579">
        <v>9.5</v>
      </c>
      <c r="I71" s="579">
        <v>8.6</v>
      </c>
      <c r="J71" s="579">
        <v>7.7</v>
      </c>
      <c r="K71" s="579">
        <v>6.9</v>
      </c>
      <c r="L71" s="579">
        <v>7.3</v>
      </c>
      <c r="M71" s="579">
        <v>7.5</v>
      </c>
      <c r="N71" s="579">
        <v>7.7</v>
      </c>
      <c r="O71" s="579">
        <v>7.7</v>
      </c>
      <c r="P71" s="579">
        <v>7.7</v>
      </c>
    </row>
    <row r="72" spans="2:16" s="333" customFormat="1" ht="15" customHeight="1" x14ac:dyDescent="0.25">
      <c r="B72" s="465" t="s">
        <v>6</v>
      </c>
      <c r="C72" s="465" t="s">
        <v>193</v>
      </c>
      <c r="D72" s="579">
        <v>19.600000000000001</v>
      </c>
      <c r="E72" s="579">
        <v>16</v>
      </c>
      <c r="F72" s="579">
        <v>14.4</v>
      </c>
      <c r="G72" s="579">
        <v>13.1</v>
      </c>
      <c r="H72" s="579">
        <v>12.4</v>
      </c>
      <c r="I72" s="579">
        <v>11.8</v>
      </c>
      <c r="J72" s="579">
        <v>10.3</v>
      </c>
      <c r="K72" s="579">
        <v>8.9</v>
      </c>
      <c r="L72" s="579">
        <v>8.9</v>
      </c>
      <c r="M72" s="579">
        <v>8.9</v>
      </c>
      <c r="N72" s="579">
        <v>8.9</v>
      </c>
      <c r="O72" s="579">
        <v>8.9</v>
      </c>
      <c r="P72" s="579">
        <v>8.9</v>
      </c>
    </row>
    <row r="73" spans="2:16" s="333" customFormat="1" ht="15" customHeight="1" x14ac:dyDescent="0.25">
      <c r="B73" s="465" t="s">
        <v>46</v>
      </c>
      <c r="C73" s="465" t="s">
        <v>23</v>
      </c>
      <c r="D73" s="579">
        <v>21.3</v>
      </c>
      <c r="E73" s="579">
        <v>16.899999999999999</v>
      </c>
      <c r="F73" s="579">
        <v>14.8</v>
      </c>
      <c r="G73" s="579">
        <v>13.6</v>
      </c>
      <c r="H73" s="579">
        <v>12.2</v>
      </c>
      <c r="I73" s="579">
        <v>11.3</v>
      </c>
      <c r="J73" s="579">
        <v>9.9</v>
      </c>
      <c r="K73" s="579">
        <v>8.4</v>
      </c>
      <c r="L73" s="579">
        <v>8.4</v>
      </c>
      <c r="M73" s="579">
        <v>8.4</v>
      </c>
      <c r="N73" s="579">
        <v>8.4</v>
      </c>
      <c r="O73" s="579">
        <v>8.4</v>
      </c>
      <c r="P73" s="579">
        <v>8.4</v>
      </c>
    </row>
    <row r="74" spans="2:16" s="333" customFormat="1" ht="15" customHeight="1" x14ac:dyDescent="0.25">
      <c r="B74" s="465" t="s">
        <v>46</v>
      </c>
      <c r="C74" s="465" t="s">
        <v>94</v>
      </c>
      <c r="D74" s="579">
        <v>23.1</v>
      </c>
      <c r="E74" s="579">
        <v>18.8</v>
      </c>
      <c r="F74" s="579">
        <v>16.5</v>
      </c>
      <c r="G74" s="579">
        <v>15.1</v>
      </c>
      <c r="H74" s="579">
        <v>13.7</v>
      </c>
      <c r="I74" s="579">
        <v>12.7</v>
      </c>
      <c r="J74" s="579">
        <v>11.1</v>
      </c>
      <c r="K74" s="579">
        <v>9.5</v>
      </c>
      <c r="L74" s="579">
        <v>9.5</v>
      </c>
      <c r="M74" s="579">
        <v>9.5</v>
      </c>
      <c r="N74" s="579">
        <v>9.5</v>
      </c>
      <c r="O74" s="579">
        <v>9.5</v>
      </c>
      <c r="P74" s="579">
        <v>9.5</v>
      </c>
    </row>
    <row r="75" spans="2:16" s="333" customFormat="1" ht="15" customHeight="1" x14ac:dyDescent="0.25">
      <c r="B75" s="465" t="s">
        <v>46</v>
      </c>
      <c r="C75" s="465" t="s">
        <v>55</v>
      </c>
      <c r="D75" s="579">
        <v>17.399999999999999</v>
      </c>
      <c r="E75" s="579">
        <v>14.5</v>
      </c>
      <c r="F75" s="579">
        <v>12.7</v>
      </c>
      <c r="G75" s="579">
        <v>11.6</v>
      </c>
      <c r="H75" s="579">
        <v>10.4</v>
      </c>
      <c r="I75" s="579">
        <v>9.3000000000000007</v>
      </c>
      <c r="J75" s="579">
        <v>8.1</v>
      </c>
      <c r="K75" s="579">
        <v>7</v>
      </c>
      <c r="L75" s="579">
        <v>7</v>
      </c>
      <c r="M75" s="579">
        <v>7</v>
      </c>
      <c r="N75" s="579">
        <v>7</v>
      </c>
      <c r="O75" s="579">
        <v>7</v>
      </c>
      <c r="P75" s="579">
        <v>7</v>
      </c>
    </row>
    <row r="76" spans="2:16" s="333" customFormat="1" ht="15" customHeight="1" x14ac:dyDescent="0.25">
      <c r="B76" s="465" t="s">
        <v>46</v>
      </c>
      <c r="C76" s="465" t="s">
        <v>32</v>
      </c>
      <c r="D76" s="579">
        <v>21.7</v>
      </c>
      <c r="E76" s="579">
        <v>17.399999999999999</v>
      </c>
      <c r="F76" s="579">
        <v>15.2</v>
      </c>
      <c r="G76" s="579">
        <v>13.8</v>
      </c>
      <c r="H76" s="579">
        <v>12.2</v>
      </c>
      <c r="I76" s="579">
        <v>11</v>
      </c>
      <c r="J76" s="579">
        <v>9.6</v>
      </c>
      <c r="K76" s="579">
        <v>8.3000000000000007</v>
      </c>
      <c r="L76" s="579">
        <v>8.3000000000000007</v>
      </c>
      <c r="M76" s="579">
        <v>8.3000000000000007</v>
      </c>
      <c r="N76" s="579">
        <v>8.3000000000000007</v>
      </c>
      <c r="O76" s="579">
        <v>8.3000000000000007</v>
      </c>
      <c r="P76" s="579">
        <v>8.3000000000000007</v>
      </c>
    </row>
    <row r="77" spans="2:16" s="333" customFormat="1" ht="15" customHeight="1" x14ac:dyDescent="0.25">
      <c r="B77" s="465" t="s">
        <v>46</v>
      </c>
      <c r="C77" s="465" t="s">
        <v>53</v>
      </c>
      <c r="D77" s="579">
        <v>22.7</v>
      </c>
      <c r="E77" s="579">
        <v>18.600000000000001</v>
      </c>
      <c r="F77" s="579">
        <v>16.399999999999999</v>
      </c>
      <c r="G77" s="579">
        <v>14.9</v>
      </c>
      <c r="H77" s="579">
        <v>13.6</v>
      </c>
      <c r="I77" s="579">
        <v>12.5</v>
      </c>
      <c r="J77" s="579">
        <v>11.2</v>
      </c>
      <c r="K77" s="579">
        <v>10.4</v>
      </c>
      <c r="L77" s="579">
        <v>10.4</v>
      </c>
      <c r="M77" s="579">
        <v>10.4</v>
      </c>
      <c r="N77" s="579">
        <v>10.4</v>
      </c>
      <c r="O77" s="579">
        <v>10.4</v>
      </c>
      <c r="P77" s="579">
        <v>10.4</v>
      </c>
    </row>
    <row r="78" spans="2:16" s="333" customFormat="1" ht="15" customHeight="1" x14ac:dyDescent="0.25">
      <c r="B78" s="465" t="s">
        <v>46</v>
      </c>
      <c r="C78" s="465" t="s">
        <v>28</v>
      </c>
      <c r="D78" s="579">
        <v>16.7</v>
      </c>
      <c r="E78" s="579">
        <v>13.9</v>
      </c>
      <c r="F78" s="579">
        <v>12.2</v>
      </c>
      <c r="G78" s="579">
        <v>11.1</v>
      </c>
      <c r="H78" s="579">
        <v>10</v>
      </c>
      <c r="I78" s="579">
        <v>8.9</v>
      </c>
      <c r="J78" s="579">
        <v>7.8</v>
      </c>
      <c r="K78" s="579">
        <v>6.7</v>
      </c>
      <c r="L78" s="579">
        <v>6.7</v>
      </c>
      <c r="M78" s="579">
        <v>6.7</v>
      </c>
      <c r="N78" s="579">
        <v>6.7</v>
      </c>
      <c r="O78" s="579">
        <v>6.7</v>
      </c>
      <c r="P78" s="579">
        <v>6.7</v>
      </c>
    </row>
    <row r="79" spans="2:16" s="333" customFormat="1" ht="15" customHeight="1" x14ac:dyDescent="0.25">
      <c r="B79" s="465" t="s">
        <v>46</v>
      </c>
      <c r="C79" s="465" t="s">
        <v>12</v>
      </c>
      <c r="D79" s="579">
        <v>22.3</v>
      </c>
      <c r="E79" s="579">
        <v>18</v>
      </c>
      <c r="F79" s="579">
        <v>15.8</v>
      </c>
      <c r="G79" s="579">
        <v>14.4</v>
      </c>
      <c r="H79" s="579">
        <v>13</v>
      </c>
      <c r="I79" s="579">
        <v>12</v>
      </c>
      <c r="J79" s="579">
        <v>11.1</v>
      </c>
      <c r="K79" s="579">
        <v>10.3</v>
      </c>
      <c r="L79" s="579">
        <v>10.3</v>
      </c>
      <c r="M79" s="579">
        <v>10.3</v>
      </c>
      <c r="N79" s="579">
        <v>10.3</v>
      </c>
      <c r="O79" s="579">
        <v>10.3</v>
      </c>
      <c r="P79" s="579">
        <v>10.3</v>
      </c>
    </row>
    <row r="80" spans="2:16" s="333" customFormat="1" ht="15" customHeight="1" x14ac:dyDescent="0.25">
      <c r="B80" s="465" t="s">
        <v>46</v>
      </c>
      <c r="C80" s="465" t="s">
        <v>147</v>
      </c>
      <c r="D80" s="579">
        <v>22.5</v>
      </c>
      <c r="E80" s="579">
        <v>18.100000000000001</v>
      </c>
      <c r="F80" s="579">
        <v>15.9</v>
      </c>
      <c r="G80" s="579">
        <v>14.5</v>
      </c>
      <c r="H80" s="579">
        <v>13</v>
      </c>
      <c r="I80" s="579">
        <v>11.8</v>
      </c>
      <c r="J80" s="579">
        <v>10.4</v>
      </c>
      <c r="K80" s="579">
        <v>8.9</v>
      </c>
      <c r="L80" s="579">
        <v>8.9</v>
      </c>
      <c r="M80" s="579">
        <v>8.9</v>
      </c>
      <c r="N80" s="579">
        <v>8.9</v>
      </c>
      <c r="O80" s="579">
        <v>8.9</v>
      </c>
      <c r="P80" s="579">
        <v>8.9</v>
      </c>
    </row>
    <row r="81" spans="2:16" s="333" customFormat="1" ht="15" customHeight="1" x14ac:dyDescent="0.25">
      <c r="B81" s="465" t="s">
        <v>46</v>
      </c>
      <c r="C81" s="465" t="s">
        <v>260</v>
      </c>
      <c r="D81" s="579">
        <v>22.4</v>
      </c>
      <c r="E81" s="579">
        <v>18.100000000000001</v>
      </c>
      <c r="F81" s="579">
        <v>15.9</v>
      </c>
      <c r="G81" s="579">
        <v>14.4</v>
      </c>
      <c r="H81" s="579">
        <v>13</v>
      </c>
      <c r="I81" s="579">
        <v>12.1</v>
      </c>
      <c r="J81" s="579">
        <v>11.1</v>
      </c>
      <c r="K81" s="579">
        <v>10.4</v>
      </c>
      <c r="L81" s="579">
        <v>10.4</v>
      </c>
      <c r="M81" s="579">
        <v>10.4</v>
      </c>
      <c r="N81" s="579">
        <v>10.4</v>
      </c>
      <c r="O81" s="579">
        <v>10.4</v>
      </c>
      <c r="P81" s="579">
        <v>10.4</v>
      </c>
    </row>
    <row r="82" spans="2:16" s="333" customFormat="1" ht="15" customHeight="1" x14ac:dyDescent="0.25">
      <c r="B82" s="465" t="s">
        <v>46</v>
      </c>
      <c r="C82" s="465" t="s">
        <v>67</v>
      </c>
      <c r="D82" s="579">
        <v>19.100000000000001</v>
      </c>
      <c r="E82" s="579">
        <v>16.100000000000001</v>
      </c>
      <c r="F82" s="579">
        <v>14.6</v>
      </c>
      <c r="G82" s="579">
        <v>13.3</v>
      </c>
      <c r="H82" s="579">
        <v>12.3</v>
      </c>
      <c r="I82" s="579">
        <v>11.2</v>
      </c>
      <c r="J82" s="579">
        <v>10.6</v>
      </c>
      <c r="K82" s="579">
        <v>9.8000000000000007</v>
      </c>
      <c r="L82" s="579">
        <v>9.8000000000000007</v>
      </c>
      <c r="M82" s="579">
        <v>9.8000000000000007</v>
      </c>
      <c r="N82" s="579">
        <v>9.8000000000000007</v>
      </c>
      <c r="O82" s="579">
        <v>9.8000000000000007</v>
      </c>
      <c r="P82" s="579">
        <v>9.8000000000000007</v>
      </c>
    </row>
    <row r="83" spans="2:16" s="333" customFormat="1" ht="15" customHeight="1" x14ac:dyDescent="0.25">
      <c r="B83" s="465" t="s">
        <v>46</v>
      </c>
      <c r="C83" s="465" t="s">
        <v>48</v>
      </c>
      <c r="D83" s="579">
        <v>23.6</v>
      </c>
      <c r="E83" s="579">
        <v>18.899999999999999</v>
      </c>
      <c r="F83" s="579">
        <v>16.2</v>
      </c>
      <c r="G83" s="579">
        <v>14.7</v>
      </c>
      <c r="H83" s="579">
        <v>12.9</v>
      </c>
      <c r="I83" s="579">
        <v>11.8</v>
      </c>
      <c r="J83" s="579">
        <v>10.7</v>
      </c>
      <c r="K83" s="579">
        <v>9.8000000000000007</v>
      </c>
      <c r="L83" s="579">
        <v>9.8000000000000007</v>
      </c>
      <c r="M83" s="579">
        <v>9.8000000000000007</v>
      </c>
      <c r="N83" s="579">
        <v>9.8000000000000007</v>
      </c>
      <c r="O83" s="579">
        <v>9.8000000000000007</v>
      </c>
      <c r="P83" s="579">
        <v>9.8000000000000007</v>
      </c>
    </row>
    <row r="84" spans="2:16" s="333" customFormat="1" ht="15" customHeight="1" x14ac:dyDescent="0.25">
      <c r="B84" s="465" t="s">
        <v>46</v>
      </c>
      <c r="C84" s="465" t="s">
        <v>72</v>
      </c>
      <c r="D84" s="579">
        <v>22.5</v>
      </c>
      <c r="E84" s="579">
        <v>18.7</v>
      </c>
      <c r="F84" s="579">
        <v>16.5</v>
      </c>
      <c r="G84" s="579">
        <v>15</v>
      </c>
      <c r="H84" s="579">
        <v>13.5</v>
      </c>
      <c r="I84" s="579">
        <v>12</v>
      </c>
      <c r="J84" s="579">
        <v>10.5</v>
      </c>
      <c r="K84" s="579">
        <v>9</v>
      </c>
      <c r="L84" s="579">
        <v>9</v>
      </c>
      <c r="M84" s="579">
        <v>9</v>
      </c>
      <c r="N84" s="579">
        <v>9</v>
      </c>
      <c r="O84" s="579">
        <v>9</v>
      </c>
      <c r="P84" s="579">
        <v>9</v>
      </c>
    </row>
    <row r="85" spans="2:16" s="333" customFormat="1" ht="15" customHeight="1" x14ac:dyDescent="0.25">
      <c r="B85" s="465" t="s">
        <v>46</v>
      </c>
      <c r="C85" s="465" t="s">
        <v>40</v>
      </c>
      <c r="D85" s="579">
        <v>22.9</v>
      </c>
      <c r="E85" s="579">
        <v>18.3</v>
      </c>
      <c r="F85" s="579">
        <v>15.7</v>
      </c>
      <c r="G85" s="579">
        <v>14.3</v>
      </c>
      <c r="H85" s="579">
        <v>12.5</v>
      </c>
      <c r="I85" s="579">
        <v>11.6</v>
      </c>
      <c r="J85" s="579">
        <v>10.7</v>
      </c>
      <c r="K85" s="579">
        <v>9.9</v>
      </c>
      <c r="L85" s="579">
        <v>9.9</v>
      </c>
      <c r="M85" s="579">
        <v>9.9</v>
      </c>
      <c r="N85" s="579">
        <v>9.9</v>
      </c>
      <c r="O85" s="579">
        <v>9.9</v>
      </c>
      <c r="P85" s="579">
        <v>9.9</v>
      </c>
    </row>
    <row r="86" spans="2:16" s="333" customFormat="1" ht="15" customHeight="1" x14ac:dyDescent="0.25">
      <c r="B86" s="465" t="s">
        <v>46</v>
      </c>
      <c r="C86" s="465" t="s">
        <v>82</v>
      </c>
      <c r="D86" s="579">
        <v>26.1</v>
      </c>
      <c r="E86" s="579">
        <v>21.4</v>
      </c>
      <c r="F86" s="579">
        <v>18.8</v>
      </c>
      <c r="G86" s="579">
        <v>17.3</v>
      </c>
      <c r="H86" s="579">
        <v>15.6</v>
      </c>
      <c r="I86" s="579">
        <v>14.5</v>
      </c>
      <c r="J86" s="579">
        <v>12.7</v>
      </c>
      <c r="K86" s="579">
        <v>10.9</v>
      </c>
      <c r="L86" s="579">
        <v>10.9</v>
      </c>
      <c r="M86" s="579">
        <v>10.9</v>
      </c>
      <c r="N86" s="579">
        <v>10.9</v>
      </c>
      <c r="O86" s="579">
        <v>10.9</v>
      </c>
      <c r="P86" s="579">
        <v>10.9</v>
      </c>
    </row>
    <row r="87" spans="2:16" s="333" customFormat="1" ht="15" customHeight="1" x14ac:dyDescent="0.25">
      <c r="B87" s="465" t="s">
        <v>46</v>
      </c>
      <c r="C87" s="465" t="s">
        <v>70</v>
      </c>
      <c r="D87" s="579">
        <v>20.2</v>
      </c>
      <c r="E87" s="579">
        <v>16.3</v>
      </c>
      <c r="F87" s="579">
        <v>14.2</v>
      </c>
      <c r="G87" s="579">
        <v>12.9</v>
      </c>
      <c r="H87" s="579">
        <v>11.6</v>
      </c>
      <c r="I87" s="579">
        <v>10.7</v>
      </c>
      <c r="J87" s="579">
        <v>9.6</v>
      </c>
      <c r="K87" s="579">
        <v>8.8000000000000007</v>
      </c>
      <c r="L87" s="579">
        <v>8.8000000000000007</v>
      </c>
      <c r="M87" s="579">
        <v>8.8000000000000007</v>
      </c>
      <c r="N87" s="579">
        <v>8.8000000000000007</v>
      </c>
      <c r="O87" s="579">
        <v>8.8000000000000007</v>
      </c>
      <c r="P87" s="579">
        <v>8.8000000000000007</v>
      </c>
    </row>
    <row r="88" spans="2:16" s="333" customFormat="1" ht="15" customHeight="1" x14ac:dyDescent="0.25">
      <c r="B88" s="465" t="s">
        <v>46</v>
      </c>
      <c r="C88" s="465" t="s">
        <v>151</v>
      </c>
      <c r="D88" s="579">
        <v>20.8</v>
      </c>
      <c r="E88" s="579">
        <v>17</v>
      </c>
      <c r="F88" s="579">
        <v>15.1</v>
      </c>
      <c r="G88" s="579">
        <v>13.7</v>
      </c>
      <c r="H88" s="579">
        <v>12.4</v>
      </c>
      <c r="I88" s="579">
        <v>11.5</v>
      </c>
      <c r="J88" s="579">
        <v>10.6</v>
      </c>
      <c r="K88" s="579">
        <v>9.9</v>
      </c>
      <c r="L88" s="579">
        <v>9.9</v>
      </c>
      <c r="M88" s="579">
        <v>9.9</v>
      </c>
      <c r="N88" s="579">
        <v>9.9</v>
      </c>
      <c r="O88" s="579">
        <v>9.9</v>
      </c>
      <c r="P88" s="579">
        <v>9.9</v>
      </c>
    </row>
    <row r="89" spans="2:16" s="333" customFormat="1" ht="15" customHeight="1" x14ac:dyDescent="0.25">
      <c r="B89" s="465" t="s">
        <v>46</v>
      </c>
      <c r="C89" s="465" t="s">
        <v>90</v>
      </c>
      <c r="D89" s="579">
        <v>18.7</v>
      </c>
      <c r="E89" s="579">
        <v>15.6</v>
      </c>
      <c r="F89" s="579">
        <v>13.7</v>
      </c>
      <c r="G89" s="579">
        <v>12.5</v>
      </c>
      <c r="H89" s="579">
        <v>11.2</v>
      </c>
      <c r="I89" s="579">
        <v>10</v>
      </c>
      <c r="J89" s="579">
        <v>8.6999999999999993</v>
      </c>
      <c r="K89" s="579">
        <v>7.5</v>
      </c>
      <c r="L89" s="579">
        <v>7.5</v>
      </c>
      <c r="M89" s="579">
        <v>7.5</v>
      </c>
      <c r="N89" s="579">
        <v>7.5</v>
      </c>
      <c r="O89" s="579">
        <v>7.5</v>
      </c>
      <c r="P89" s="579">
        <v>7.5</v>
      </c>
    </row>
    <row r="90" spans="2:16" s="333" customFormat="1" ht="15" customHeight="1" x14ac:dyDescent="0.25">
      <c r="B90" s="465" t="s">
        <v>46</v>
      </c>
      <c r="C90" s="465" t="s">
        <v>112</v>
      </c>
      <c r="D90" s="579">
        <v>20.100000000000001</v>
      </c>
      <c r="E90" s="579">
        <v>16.8</v>
      </c>
      <c r="F90" s="579">
        <v>14.7</v>
      </c>
      <c r="G90" s="579">
        <v>13.4</v>
      </c>
      <c r="H90" s="579">
        <v>12.1</v>
      </c>
      <c r="I90" s="579">
        <v>10.7</v>
      </c>
      <c r="J90" s="579">
        <v>9.4</v>
      </c>
      <c r="K90" s="579">
        <v>8</v>
      </c>
      <c r="L90" s="579">
        <v>8</v>
      </c>
      <c r="M90" s="579">
        <v>8</v>
      </c>
      <c r="N90" s="579">
        <v>8</v>
      </c>
      <c r="O90" s="579">
        <v>8</v>
      </c>
      <c r="P90" s="579">
        <v>8</v>
      </c>
    </row>
    <row r="91" spans="2:16" s="333" customFormat="1" ht="15" customHeight="1" x14ac:dyDescent="0.25">
      <c r="B91" s="465" t="s">
        <v>46</v>
      </c>
      <c r="C91" s="465" t="s">
        <v>106</v>
      </c>
      <c r="D91" s="579">
        <v>21.5</v>
      </c>
      <c r="E91" s="579">
        <v>17.399999999999999</v>
      </c>
      <c r="F91" s="579">
        <v>15.2</v>
      </c>
      <c r="G91" s="579">
        <v>13.7</v>
      </c>
      <c r="H91" s="579">
        <v>12.3</v>
      </c>
      <c r="I91" s="579">
        <v>11.3</v>
      </c>
      <c r="J91" s="579">
        <v>9.9</v>
      </c>
      <c r="K91" s="579">
        <v>8.4</v>
      </c>
      <c r="L91" s="579">
        <v>8.4</v>
      </c>
      <c r="M91" s="579">
        <v>8.4</v>
      </c>
      <c r="N91" s="579">
        <v>8.4</v>
      </c>
      <c r="O91" s="579">
        <v>8.4</v>
      </c>
      <c r="P91" s="579">
        <v>8.4</v>
      </c>
    </row>
    <row r="92" spans="2:16" s="333" customFormat="1" ht="15" customHeight="1" x14ac:dyDescent="0.25">
      <c r="B92" s="465" t="s">
        <v>46</v>
      </c>
      <c r="C92" s="465" t="s">
        <v>121</v>
      </c>
      <c r="D92" s="579">
        <v>20.5</v>
      </c>
      <c r="E92" s="579">
        <v>17.100000000000001</v>
      </c>
      <c r="F92" s="579">
        <v>15</v>
      </c>
      <c r="G92" s="579">
        <v>13.7</v>
      </c>
      <c r="H92" s="579">
        <v>12.3</v>
      </c>
      <c r="I92" s="579">
        <v>10.9</v>
      </c>
      <c r="J92" s="579">
        <v>9.6</v>
      </c>
      <c r="K92" s="579">
        <v>8.1999999999999993</v>
      </c>
      <c r="L92" s="579">
        <v>8.1999999999999993</v>
      </c>
      <c r="M92" s="579">
        <v>8.1999999999999993</v>
      </c>
      <c r="N92" s="579">
        <v>8.1999999999999993</v>
      </c>
      <c r="O92" s="579">
        <v>8.1999999999999993</v>
      </c>
      <c r="P92" s="579">
        <v>8.1999999999999993</v>
      </c>
    </row>
    <row r="93" spans="2:16" s="333" customFormat="1" ht="15" customHeight="1" x14ac:dyDescent="0.25">
      <c r="B93" s="465" t="s">
        <v>46</v>
      </c>
      <c r="C93" s="465" t="s">
        <v>135</v>
      </c>
      <c r="D93" s="579">
        <v>19.600000000000001</v>
      </c>
      <c r="E93" s="579">
        <v>16.2</v>
      </c>
      <c r="F93" s="579">
        <v>14.5</v>
      </c>
      <c r="G93" s="579">
        <v>13.2</v>
      </c>
      <c r="H93" s="579">
        <v>12.1</v>
      </c>
      <c r="I93" s="579">
        <v>11.1</v>
      </c>
      <c r="J93" s="579">
        <v>10.3</v>
      </c>
      <c r="K93" s="579">
        <v>9</v>
      </c>
      <c r="L93" s="579">
        <v>9</v>
      </c>
      <c r="M93" s="579">
        <v>9</v>
      </c>
      <c r="N93" s="579">
        <v>9</v>
      </c>
      <c r="O93" s="579">
        <v>9</v>
      </c>
      <c r="P93" s="579">
        <v>9</v>
      </c>
    </row>
    <row r="94" spans="2:16" s="333" customFormat="1" ht="15" customHeight="1" x14ac:dyDescent="0.25">
      <c r="B94" s="465" t="s">
        <v>46</v>
      </c>
      <c r="C94" s="465" t="s">
        <v>149</v>
      </c>
      <c r="D94" s="579">
        <v>20.399999999999999</v>
      </c>
      <c r="E94" s="579">
        <v>16.2</v>
      </c>
      <c r="F94" s="579">
        <v>14.2</v>
      </c>
      <c r="G94" s="579">
        <v>12.9</v>
      </c>
      <c r="H94" s="579">
        <v>11.5</v>
      </c>
      <c r="I94" s="579">
        <v>10.8</v>
      </c>
      <c r="J94" s="579">
        <v>9.9</v>
      </c>
      <c r="K94" s="579">
        <v>9.1999999999999993</v>
      </c>
      <c r="L94" s="579">
        <v>9.1999999999999993</v>
      </c>
      <c r="M94" s="579">
        <v>9.1999999999999993</v>
      </c>
      <c r="N94" s="579">
        <v>9.1999999999999993</v>
      </c>
      <c r="O94" s="579">
        <v>9.1999999999999993</v>
      </c>
      <c r="P94" s="579">
        <v>9.1999999999999993</v>
      </c>
    </row>
    <row r="95" spans="2:16" s="333" customFormat="1" ht="15" customHeight="1" x14ac:dyDescent="0.25">
      <c r="B95" s="465" t="s">
        <v>46</v>
      </c>
      <c r="C95" s="465" t="s">
        <v>130</v>
      </c>
      <c r="D95" s="579">
        <v>22.8</v>
      </c>
      <c r="E95" s="579">
        <v>19</v>
      </c>
      <c r="F95" s="579">
        <v>16.7</v>
      </c>
      <c r="G95" s="579">
        <v>15.2</v>
      </c>
      <c r="H95" s="579">
        <v>13.7</v>
      </c>
      <c r="I95" s="579">
        <v>12.2</v>
      </c>
      <c r="J95" s="579">
        <v>10.7</v>
      </c>
      <c r="K95" s="579">
        <v>9.1</v>
      </c>
      <c r="L95" s="579">
        <v>9.1</v>
      </c>
      <c r="M95" s="579">
        <v>9.1</v>
      </c>
      <c r="N95" s="579">
        <v>9.1</v>
      </c>
      <c r="O95" s="579">
        <v>9.1</v>
      </c>
      <c r="P95" s="579">
        <v>9.1</v>
      </c>
    </row>
    <row r="96" spans="2:16" s="333" customFormat="1" ht="15" customHeight="1" x14ac:dyDescent="0.25">
      <c r="B96" s="465" t="s">
        <v>46</v>
      </c>
      <c r="C96" s="465" t="s">
        <v>133</v>
      </c>
      <c r="D96" s="579">
        <v>22.4</v>
      </c>
      <c r="E96" s="579">
        <v>18.100000000000001</v>
      </c>
      <c r="F96" s="579">
        <v>15.8</v>
      </c>
      <c r="G96" s="579">
        <v>14.3</v>
      </c>
      <c r="H96" s="579">
        <v>12.9</v>
      </c>
      <c r="I96" s="579">
        <v>11.8</v>
      </c>
      <c r="J96" s="579">
        <v>10.9</v>
      </c>
      <c r="K96" s="579">
        <v>10</v>
      </c>
      <c r="L96" s="579">
        <v>10</v>
      </c>
      <c r="M96" s="579">
        <v>10</v>
      </c>
      <c r="N96" s="579">
        <v>10</v>
      </c>
      <c r="O96" s="579">
        <v>10</v>
      </c>
      <c r="P96" s="579">
        <v>10</v>
      </c>
    </row>
    <row r="97" spans="2:16" s="333" customFormat="1" ht="15" customHeight="1" x14ac:dyDescent="0.25">
      <c r="B97" s="465" t="s">
        <v>46</v>
      </c>
      <c r="C97" s="465" t="s">
        <v>128</v>
      </c>
      <c r="D97" s="579">
        <v>20.100000000000001</v>
      </c>
      <c r="E97" s="579">
        <v>16</v>
      </c>
      <c r="F97" s="579">
        <v>13.8</v>
      </c>
      <c r="G97" s="579">
        <v>12.5</v>
      </c>
      <c r="H97" s="579">
        <v>11.1</v>
      </c>
      <c r="I97" s="579">
        <v>10.1</v>
      </c>
      <c r="J97" s="579">
        <v>9.1</v>
      </c>
      <c r="K97" s="579">
        <v>8.1</v>
      </c>
      <c r="L97" s="579">
        <v>8.1</v>
      </c>
      <c r="M97" s="579">
        <v>8.1</v>
      </c>
      <c r="N97" s="579">
        <v>8.1</v>
      </c>
      <c r="O97" s="579">
        <v>8.1</v>
      </c>
      <c r="P97" s="579">
        <v>8.1</v>
      </c>
    </row>
    <row r="98" spans="2:16" s="333" customFormat="1" ht="15" customHeight="1" x14ac:dyDescent="0.25">
      <c r="B98" s="465" t="s">
        <v>46</v>
      </c>
      <c r="C98" s="465" t="s">
        <v>156</v>
      </c>
      <c r="D98" s="579">
        <v>20.5</v>
      </c>
      <c r="E98" s="579">
        <v>16.8</v>
      </c>
      <c r="F98" s="579">
        <v>14.7</v>
      </c>
      <c r="G98" s="579">
        <v>13.4</v>
      </c>
      <c r="H98" s="579">
        <v>12.2</v>
      </c>
      <c r="I98" s="579">
        <v>11.4</v>
      </c>
      <c r="J98" s="579">
        <v>10.7</v>
      </c>
      <c r="K98" s="579">
        <v>10.199999999999999</v>
      </c>
      <c r="L98" s="579">
        <v>10.199999999999999</v>
      </c>
      <c r="M98" s="579">
        <v>10.199999999999999</v>
      </c>
      <c r="N98" s="579">
        <v>10.199999999999999</v>
      </c>
      <c r="O98" s="579">
        <v>10.199999999999999</v>
      </c>
      <c r="P98" s="579">
        <v>10.199999999999999</v>
      </c>
    </row>
    <row r="99" spans="2:16" s="333" customFormat="1" ht="15" customHeight="1" x14ac:dyDescent="0.25">
      <c r="B99" s="465" t="s">
        <v>46</v>
      </c>
      <c r="C99" s="465" t="s">
        <v>158</v>
      </c>
      <c r="D99" s="579">
        <v>20.100000000000001</v>
      </c>
      <c r="E99" s="579">
        <v>16.399999999999999</v>
      </c>
      <c r="F99" s="579">
        <v>14.5</v>
      </c>
      <c r="G99" s="579">
        <v>13.3</v>
      </c>
      <c r="H99" s="579">
        <v>12</v>
      </c>
      <c r="I99" s="579">
        <v>12</v>
      </c>
      <c r="J99" s="579">
        <v>10.5</v>
      </c>
      <c r="K99" s="579">
        <v>9</v>
      </c>
      <c r="L99" s="579">
        <v>9</v>
      </c>
      <c r="M99" s="579">
        <v>9</v>
      </c>
      <c r="N99" s="579">
        <v>9</v>
      </c>
      <c r="O99" s="579">
        <v>9</v>
      </c>
      <c r="P99" s="579">
        <v>9</v>
      </c>
    </row>
    <row r="100" spans="2:16" s="333" customFormat="1" ht="15" customHeight="1" x14ac:dyDescent="0.25">
      <c r="B100" s="465" t="s">
        <v>46</v>
      </c>
      <c r="C100" s="465" t="s">
        <v>144</v>
      </c>
      <c r="D100" s="579">
        <v>20.8</v>
      </c>
      <c r="E100" s="579">
        <v>16.899999999999999</v>
      </c>
      <c r="F100" s="579">
        <v>14.9</v>
      </c>
      <c r="G100" s="579">
        <v>13.5</v>
      </c>
      <c r="H100" s="579">
        <v>12.2</v>
      </c>
      <c r="I100" s="579">
        <v>11.3</v>
      </c>
      <c r="J100" s="579">
        <v>10.3</v>
      </c>
      <c r="K100" s="579">
        <v>9.1999999999999993</v>
      </c>
      <c r="L100" s="579">
        <v>9.1999999999999993</v>
      </c>
      <c r="M100" s="579">
        <v>9.1999999999999993</v>
      </c>
      <c r="N100" s="579">
        <v>9.1999999999999993</v>
      </c>
      <c r="O100" s="579">
        <v>9.1999999999999993</v>
      </c>
      <c r="P100" s="579">
        <v>9.1999999999999993</v>
      </c>
    </row>
    <row r="101" spans="2:16" s="333" customFormat="1" ht="15" customHeight="1" x14ac:dyDescent="0.25">
      <c r="B101" s="465" t="s">
        <v>46</v>
      </c>
      <c r="C101" s="465" t="s">
        <v>101</v>
      </c>
      <c r="D101" s="579">
        <v>22.2</v>
      </c>
      <c r="E101" s="579">
        <v>17.8</v>
      </c>
      <c r="F101" s="579">
        <v>15.7</v>
      </c>
      <c r="G101" s="579">
        <v>14.3</v>
      </c>
      <c r="H101" s="579">
        <v>12.9</v>
      </c>
      <c r="I101" s="579">
        <v>11.9</v>
      </c>
      <c r="J101" s="579">
        <v>11</v>
      </c>
      <c r="K101" s="579">
        <v>10.199999999999999</v>
      </c>
      <c r="L101" s="579">
        <v>10.199999999999999</v>
      </c>
      <c r="M101" s="579">
        <v>10.199999999999999</v>
      </c>
      <c r="N101" s="579">
        <v>10.199999999999999</v>
      </c>
      <c r="O101" s="579">
        <v>10.199999999999999</v>
      </c>
      <c r="P101" s="579">
        <v>10.199999999999999</v>
      </c>
    </row>
    <row r="102" spans="2:16" s="333" customFormat="1" ht="15" customHeight="1" x14ac:dyDescent="0.25">
      <c r="B102" s="465" t="s">
        <v>46</v>
      </c>
      <c r="C102" s="465" t="s">
        <v>193</v>
      </c>
      <c r="D102" s="579">
        <v>22.8</v>
      </c>
      <c r="E102" s="579">
        <v>18.5</v>
      </c>
      <c r="F102" s="579">
        <v>16.399999999999999</v>
      </c>
      <c r="G102" s="579">
        <v>14.9</v>
      </c>
      <c r="H102" s="579">
        <v>13.7</v>
      </c>
      <c r="I102" s="579">
        <v>13.1</v>
      </c>
      <c r="J102" s="579">
        <v>11.5</v>
      </c>
      <c r="K102" s="579">
        <v>9.8000000000000007</v>
      </c>
      <c r="L102" s="579">
        <v>9.8000000000000007</v>
      </c>
      <c r="M102" s="579">
        <v>9.8000000000000007</v>
      </c>
      <c r="N102" s="579">
        <v>9.8000000000000007</v>
      </c>
      <c r="O102" s="579">
        <v>9.8000000000000007</v>
      </c>
      <c r="P102" s="579">
        <v>9.8000000000000007</v>
      </c>
    </row>
    <row r="103" spans="2:16" s="333" customFormat="1" ht="15" customHeight="1" x14ac:dyDescent="0.25">
      <c r="B103" s="465" t="s">
        <v>23</v>
      </c>
      <c r="C103" s="465" t="s">
        <v>94</v>
      </c>
      <c r="D103" s="579">
        <v>11.7</v>
      </c>
      <c r="E103" s="579">
        <v>9.9</v>
      </c>
      <c r="F103" s="579">
        <v>9</v>
      </c>
      <c r="G103" s="579">
        <v>8.5</v>
      </c>
      <c r="H103" s="579">
        <v>7.8</v>
      </c>
      <c r="I103" s="579">
        <v>7.2</v>
      </c>
      <c r="J103" s="579">
        <v>6.3</v>
      </c>
      <c r="K103" s="579">
        <v>5.4</v>
      </c>
      <c r="L103" s="579">
        <v>5.4</v>
      </c>
      <c r="M103" s="579">
        <v>5.4</v>
      </c>
      <c r="N103" s="579">
        <v>5.4</v>
      </c>
      <c r="O103" s="579">
        <v>5.4</v>
      </c>
      <c r="P103" s="579">
        <v>5.4</v>
      </c>
    </row>
    <row r="104" spans="2:16" s="333" customFormat="1" ht="15" customHeight="1" x14ac:dyDescent="0.25">
      <c r="B104" s="465" t="s">
        <v>23</v>
      </c>
      <c r="C104" s="465" t="s">
        <v>55</v>
      </c>
      <c r="D104" s="579">
        <v>12</v>
      </c>
      <c r="E104" s="579">
        <v>10</v>
      </c>
      <c r="F104" s="579">
        <v>8.8000000000000007</v>
      </c>
      <c r="G104" s="579">
        <v>8</v>
      </c>
      <c r="H104" s="579">
        <v>7.2</v>
      </c>
      <c r="I104" s="579">
        <v>6.4</v>
      </c>
      <c r="J104" s="579">
        <v>5.6</v>
      </c>
      <c r="K104" s="579">
        <v>4.8</v>
      </c>
      <c r="L104" s="579">
        <v>4.8</v>
      </c>
      <c r="M104" s="579">
        <v>4.8</v>
      </c>
      <c r="N104" s="579">
        <v>4.8</v>
      </c>
      <c r="O104" s="579">
        <v>4.8</v>
      </c>
      <c r="P104" s="579">
        <v>4.8</v>
      </c>
    </row>
    <row r="105" spans="2:16" s="333" customFormat="1" ht="15" customHeight="1" x14ac:dyDescent="0.25">
      <c r="B105" s="465" t="s">
        <v>23</v>
      </c>
      <c r="C105" s="465" t="s">
        <v>32</v>
      </c>
      <c r="D105" s="579">
        <v>9.5</v>
      </c>
      <c r="E105" s="579">
        <v>7.9</v>
      </c>
      <c r="F105" s="579">
        <v>7</v>
      </c>
      <c r="G105" s="579">
        <v>6.3</v>
      </c>
      <c r="H105" s="579">
        <v>5.7</v>
      </c>
      <c r="I105" s="579">
        <v>5.0999999999999996</v>
      </c>
      <c r="J105" s="579">
        <v>4.4000000000000004</v>
      </c>
      <c r="K105" s="579">
        <v>3.8</v>
      </c>
      <c r="L105" s="579">
        <v>3.8</v>
      </c>
      <c r="M105" s="579">
        <v>3.8</v>
      </c>
      <c r="N105" s="579">
        <v>3.8</v>
      </c>
      <c r="O105" s="579">
        <v>3.8</v>
      </c>
      <c r="P105" s="579">
        <v>3.8</v>
      </c>
    </row>
    <row r="106" spans="2:16" s="333" customFormat="1" ht="15" customHeight="1" x14ac:dyDescent="0.25">
      <c r="B106" s="465" t="s">
        <v>23</v>
      </c>
      <c r="C106" s="465" t="s">
        <v>53</v>
      </c>
      <c r="D106" s="579">
        <v>12.6</v>
      </c>
      <c r="E106" s="579">
        <v>10.5</v>
      </c>
      <c r="F106" s="579">
        <v>9.1999999999999993</v>
      </c>
      <c r="G106" s="579">
        <v>8.4</v>
      </c>
      <c r="H106" s="579">
        <v>7.6</v>
      </c>
      <c r="I106" s="579">
        <v>6.7</v>
      </c>
      <c r="J106" s="579">
        <v>5.9</v>
      </c>
      <c r="K106" s="579">
        <v>5</v>
      </c>
      <c r="L106" s="579">
        <v>5</v>
      </c>
      <c r="M106" s="579">
        <v>5</v>
      </c>
      <c r="N106" s="579">
        <v>5</v>
      </c>
      <c r="O106" s="579">
        <v>5</v>
      </c>
      <c r="P106" s="579">
        <v>5</v>
      </c>
    </row>
    <row r="107" spans="2:16" s="333" customFormat="1" ht="15" customHeight="1" x14ac:dyDescent="0.25">
      <c r="B107" s="465" t="s">
        <v>23</v>
      </c>
      <c r="C107" s="465" t="s">
        <v>28</v>
      </c>
      <c r="D107" s="579">
        <v>10.199999999999999</v>
      </c>
      <c r="E107" s="579">
        <v>8.5</v>
      </c>
      <c r="F107" s="579">
        <v>7.5</v>
      </c>
      <c r="G107" s="579">
        <v>6.8</v>
      </c>
      <c r="H107" s="579">
        <v>6.1</v>
      </c>
      <c r="I107" s="579">
        <v>5.4</v>
      </c>
      <c r="J107" s="579">
        <v>4.7</v>
      </c>
      <c r="K107" s="579">
        <v>4.0999999999999996</v>
      </c>
      <c r="L107" s="579">
        <v>4.0999999999999996</v>
      </c>
      <c r="M107" s="579">
        <v>4.0999999999999996</v>
      </c>
      <c r="N107" s="579">
        <v>4.0999999999999996</v>
      </c>
      <c r="O107" s="579">
        <v>4.0999999999999996</v>
      </c>
      <c r="P107" s="579">
        <v>4.0999999999999996</v>
      </c>
    </row>
    <row r="108" spans="2:16" s="333" customFormat="1" ht="15" customHeight="1" x14ac:dyDescent="0.25">
      <c r="B108" s="465" t="s">
        <v>23</v>
      </c>
      <c r="C108" s="465" t="s">
        <v>12</v>
      </c>
      <c r="D108" s="579">
        <v>10.5</v>
      </c>
      <c r="E108" s="579">
        <v>8.8000000000000007</v>
      </c>
      <c r="F108" s="579">
        <v>8.1</v>
      </c>
      <c r="G108" s="579">
        <v>7.6</v>
      </c>
      <c r="H108" s="579">
        <v>7</v>
      </c>
      <c r="I108" s="579">
        <v>6.5</v>
      </c>
      <c r="J108" s="579">
        <v>5.7</v>
      </c>
      <c r="K108" s="579">
        <v>4.8</v>
      </c>
      <c r="L108" s="579">
        <v>4.8</v>
      </c>
      <c r="M108" s="579">
        <v>4.8</v>
      </c>
      <c r="N108" s="579">
        <v>4.8</v>
      </c>
      <c r="O108" s="579">
        <v>4.8</v>
      </c>
      <c r="P108" s="579">
        <v>4.8</v>
      </c>
    </row>
    <row r="109" spans="2:16" s="333" customFormat="1" ht="15" customHeight="1" x14ac:dyDescent="0.25">
      <c r="B109" s="465" t="s">
        <v>23</v>
      </c>
      <c r="C109" s="465" t="s">
        <v>147</v>
      </c>
      <c r="D109" s="579">
        <v>11.2</v>
      </c>
      <c r="E109" s="579">
        <v>9.1</v>
      </c>
      <c r="F109" s="579">
        <v>8.1999999999999993</v>
      </c>
      <c r="G109" s="579">
        <v>7.6</v>
      </c>
      <c r="H109" s="579">
        <v>7</v>
      </c>
      <c r="I109" s="579">
        <v>6.4</v>
      </c>
      <c r="J109" s="579">
        <v>5.6</v>
      </c>
      <c r="K109" s="579">
        <v>4.8</v>
      </c>
      <c r="L109" s="579">
        <v>4.8</v>
      </c>
      <c r="M109" s="579">
        <v>4.8</v>
      </c>
      <c r="N109" s="579">
        <v>4.8</v>
      </c>
      <c r="O109" s="579">
        <v>4.8</v>
      </c>
      <c r="P109" s="579">
        <v>4.8</v>
      </c>
    </row>
    <row r="110" spans="2:16" s="333" customFormat="1" ht="15" customHeight="1" x14ac:dyDescent="0.25">
      <c r="B110" s="465" t="s">
        <v>23</v>
      </c>
      <c r="C110" s="465" t="s">
        <v>260</v>
      </c>
      <c r="D110" s="579">
        <v>9.6999999999999993</v>
      </c>
      <c r="E110" s="579">
        <v>8</v>
      </c>
      <c r="F110" s="579">
        <v>7.4</v>
      </c>
      <c r="G110" s="579">
        <v>7</v>
      </c>
      <c r="H110" s="579">
        <v>6.4</v>
      </c>
      <c r="I110" s="579">
        <v>5.7</v>
      </c>
      <c r="J110" s="579">
        <v>5</v>
      </c>
      <c r="K110" s="579">
        <v>4.2</v>
      </c>
      <c r="L110" s="579">
        <v>4.2</v>
      </c>
      <c r="M110" s="579">
        <v>4.2</v>
      </c>
      <c r="N110" s="579">
        <v>4.2</v>
      </c>
      <c r="O110" s="579">
        <v>4.2</v>
      </c>
      <c r="P110" s="579">
        <v>4.2</v>
      </c>
    </row>
    <row r="111" spans="2:16" s="333" customFormat="1" ht="15" customHeight="1" x14ac:dyDescent="0.25">
      <c r="B111" s="465" t="s">
        <v>23</v>
      </c>
      <c r="C111" s="465" t="s">
        <v>67</v>
      </c>
      <c r="D111" s="579">
        <v>14.1</v>
      </c>
      <c r="E111" s="579">
        <v>11.7</v>
      </c>
      <c r="F111" s="579">
        <v>10.3</v>
      </c>
      <c r="G111" s="579">
        <v>9.4</v>
      </c>
      <c r="H111" s="579">
        <v>8.4</v>
      </c>
      <c r="I111" s="579">
        <v>7.5</v>
      </c>
      <c r="J111" s="579">
        <v>6.6</v>
      </c>
      <c r="K111" s="579">
        <v>5.6</v>
      </c>
      <c r="L111" s="579">
        <v>5.6</v>
      </c>
      <c r="M111" s="579">
        <v>5.6</v>
      </c>
      <c r="N111" s="579">
        <v>5.6</v>
      </c>
      <c r="O111" s="579">
        <v>5.6</v>
      </c>
      <c r="P111" s="579">
        <v>5.6</v>
      </c>
    </row>
    <row r="112" spans="2:16" s="333" customFormat="1" ht="15" customHeight="1" x14ac:dyDescent="0.25">
      <c r="B112" s="465" t="s">
        <v>23</v>
      </c>
      <c r="C112" s="465" t="s">
        <v>48</v>
      </c>
      <c r="D112" s="579">
        <v>25.4</v>
      </c>
      <c r="E112" s="579">
        <v>21.2</v>
      </c>
      <c r="F112" s="579">
        <v>18.600000000000001</v>
      </c>
      <c r="G112" s="579">
        <v>16.899999999999999</v>
      </c>
      <c r="H112" s="579">
        <v>15.2</v>
      </c>
      <c r="I112" s="579">
        <v>13.5</v>
      </c>
      <c r="J112" s="579">
        <v>11.9</v>
      </c>
      <c r="K112" s="579">
        <v>10.199999999999999</v>
      </c>
      <c r="L112" s="579">
        <v>10.199999999999999</v>
      </c>
      <c r="M112" s="579">
        <v>10.199999999999999</v>
      </c>
      <c r="N112" s="579">
        <v>10.199999999999999</v>
      </c>
      <c r="O112" s="579">
        <v>10.199999999999999</v>
      </c>
      <c r="P112" s="579">
        <v>10.199999999999999</v>
      </c>
    </row>
    <row r="113" spans="2:16" s="333" customFormat="1" ht="15" customHeight="1" x14ac:dyDescent="0.25">
      <c r="B113" s="465" t="s">
        <v>23</v>
      </c>
      <c r="C113" s="465" t="s">
        <v>72</v>
      </c>
      <c r="D113" s="579">
        <v>11.4</v>
      </c>
      <c r="E113" s="579">
        <v>9.5</v>
      </c>
      <c r="F113" s="579">
        <v>8.3000000000000007</v>
      </c>
      <c r="G113" s="579">
        <v>7.6</v>
      </c>
      <c r="H113" s="579">
        <v>6.8</v>
      </c>
      <c r="I113" s="579">
        <v>6.1</v>
      </c>
      <c r="J113" s="579">
        <v>5.3</v>
      </c>
      <c r="K113" s="579">
        <v>4.5</v>
      </c>
      <c r="L113" s="579">
        <v>4.5</v>
      </c>
      <c r="M113" s="579">
        <v>4.5</v>
      </c>
      <c r="N113" s="579">
        <v>4.5</v>
      </c>
      <c r="O113" s="579">
        <v>4.5</v>
      </c>
      <c r="P113" s="579">
        <v>4.5</v>
      </c>
    </row>
    <row r="114" spans="2:16" s="333" customFormat="1" ht="15" customHeight="1" x14ac:dyDescent="0.25">
      <c r="B114" s="465" t="s">
        <v>23</v>
      </c>
      <c r="C114" s="465" t="s">
        <v>40</v>
      </c>
      <c r="D114" s="579">
        <v>17.5</v>
      </c>
      <c r="E114" s="579">
        <v>14.6</v>
      </c>
      <c r="F114" s="579">
        <v>12.8</v>
      </c>
      <c r="G114" s="579">
        <v>11.7</v>
      </c>
      <c r="H114" s="579">
        <v>10.5</v>
      </c>
      <c r="I114" s="579">
        <v>9.3000000000000007</v>
      </c>
      <c r="J114" s="579">
        <v>8.1999999999999993</v>
      </c>
      <c r="K114" s="579">
        <v>7</v>
      </c>
      <c r="L114" s="579">
        <v>7</v>
      </c>
      <c r="M114" s="579">
        <v>7</v>
      </c>
      <c r="N114" s="579">
        <v>7</v>
      </c>
      <c r="O114" s="579">
        <v>7</v>
      </c>
      <c r="P114" s="579">
        <v>7</v>
      </c>
    </row>
    <row r="115" spans="2:16" s="333" customFormat="1" ht="15" customHeight="1" x14ac:dyDescent="0.25">
      <c r="B115" s="465" t="s">
        <v>23</v>
      </c>
      <c r="C115" s="465" t="s">
        <v>82</v>
      </c>
      <c r="D115" s="579">
        <v>15.9</v>
      </c>
      <c r="E115" s="579">
        <v>13.2</v>
      </c>
      <c r="F115" s="579">
        <v>12</v>
      </c>
      <c r="G115" s="579">
        <v>11.1</v>
      </c>
      <c r="H115" s="579">
        <v>10.1</v>
      </c>
      <c r="I115" s="579">
        <v>9.5</v>
      </c>
      <c r="J115" s="579">
        <v>8.9</v>
      </c>
      <c r="K115" s="579">
        <v>8.3000000000000007</v>
      </c>
      <c r="L115" s="579">
        <v>8.3000000000000007</v>
      </c>
      <c r="M115" s="579">
        <v>8.3000000000000007</v>
      </c>
      <c r="N115" s="579">
        <v>8.3000000000000007</v>
      </c>
      <c r="O115" s="579">
        <v>8.3000000000000007</v>
      </c>
      <c r="P115" s="579">
        <v>8.3000000000000007</v>
      </c>
    </row>
    <row r="116" spans="2:16" s="333" customFormat="1" ht="15" customHeight="1" x14ac:dyDescent="0.25">
      <c r="B116" s="465" t="s">
        <v>23</v>
      </c>
      <c r="C116" s="465" t="s">
        <v>70</v>
      </c>
      <c r="D116" s="579">
        <v>10.7</v>
      </c>
      <c r="E116" s="579">
        <v>8.9</v>
      </c>
      <c r="F116" s="579">
        <v>7.8</v>
      </c>
      <c r="G116" s="579">
        <v>7.1</v>
      </c>
      <c r="H116" s="579">
        <v>6.4</v>
      </c>
      <c r="I116" s="579">
        <v>5.7</v>
      </c>
      <c r="J116" s="579">
        <v>5</v>
      </c>
      <c r="K116" s="579">
        <v>4.3</v>
      </c>
      <c r="L116" s="579">
        <v>4.3</v>
      </c>
      <c r="M116" s="579">
        <v>4.3</v>
      </c>
      <c r="N116" s="579">
        <v>4.3</v>
      </c>
      <c r="O116" s="579">
        <v>4.3</v>
      </c>
      <c r="P116" s="579">
        <v>4.3</v>
      </c>
    </row>
    <row r="117" spans="2:16" s="333" customFormat="1" ht="15" customHeight="1" x14ac:dyDescent="0.25">
      <c r="B117" s="465" t="s">
        <v>23</v>
      </c>
      <c r="C117" s="465" t="s">
        <v>151</v>
      </c>
      <c r="D117" s="579">
        <v>19.399999999999999</v>
      </c>
      <c r="E117" s="579">
        <v>15.5</v>
      </c>
      <c r="F117" s="579">
        <v>13.6</v>
      </c>
      <c r="G117" s="579">
        <v>12.4</v>
      </c>
      <c r="H117" s="579">
        <v>11.2</v>
      </c>
      <c r="I117" s="579">
        <v>10.4</v>
      </c>
      <c r="J117" s="579">
        <v>9.1</v>
      </c>
      <c r="K117" s="579">
        <v>7.8</v>
      </c>
      <c r="L117" s="579">
        <v>7.8</v>
      </c>
      <c r="M117" s="579">
        <v>7.8</v>
      </c>
      <c r="N117" s="579">
        <v>7.8</v>
      </c>
      <c r="O117" s="579">
        <v>7.8</v>
      </c>
      <c r="P117" s="579">
        <v>7.8</v>
      </c>
    </row>
    <row r="118" spans="2:16" s="333" customFormat="1" ht="15" customHeight="1" x14ac:dyDescent="0.25">
      <c r="B118" s="465" t="s">
        <v>23</v>
      </c>
      <c r="C118" s="465" t="s">
        <v>90</v>
      </c>
      <c r="D118" s="579">
        <v>12.9</v>
      </c>
      <c r="E118" s="579">
        <v>10.8</v>
      </c>
      <c r="F118" s="579">
        <v>9.5</v>
      </c>
      <c r="G118" s="579">
        <v>8.6</v>
      </c>
      <c r="H118" s="579">
        <v>7.7</v>
      </c>
      <c r="I118" s="579">
        <v>6.9</v>
      </c>
      <c r="J118" s="579">
        <v>6</v>
      </c>
      <c r="K118" s="579">
        <v>5.2</v>
      </c>
      <c r="L118" s="579">
        <v>5.2</v>
      </c>
      <c r="M118" s="579">
        <v>5.2</v>
      </c>
      <c r="N118" s="579">
        <v>5.2</v>
      </c>
      <c r="O118" s="579">
        <v>5.2</v>
      </c>
      <c r="P118" s="579">
        <v>5.2</v>
      </c>
    </row>
    <row r="119" spans="2:16" s="333" customFormat="1" ht="15" customHeight="1" x14ac:dyDescent="0.25">
      <c r="B119" s="465" t="s">
        <v>23</v>
      </c>
      <c r="C119" s="465" t="s">
        <v>112</v>
      </c>
      <c r="D119" s="579">
        <v>14.5</v>
      </c>
      <c r="E119" s="579">
        <v>11.6</v>
      </c>
      <c r="F119" s="579">
        <v>10.199999999999999</v>
      </c>
      <c r="G119" s="579">
        <v>9.1999999999999993</v>
      </c>
      <c r="H119" s="579">
        <v>8.3000000000000007</v>
      </c>
      <c r="I119" s="579">
        <v>7.5</v>
      </c>
      <c r="J119" s="579">
        <v>6.6</v>
      </c>
      <c r="K119" s="579">
        <v>5.6</v>
      </c>
      <c r="L119" s="579">
        <v>5.6</v>
      </c>
      <c r="M119" s="579">
        <v>5.6</v>
      </c>
      <c r="N119" s="579">
        <v>5.6</v>
      </c>
      <c r="O119" s="579">
        <v>5.6</v>
      </c>
      <c r="P119" s="579">
        <v>5.6</v>
      </c>
    </row>
    <row r="120" spans="2:16" s="333" customFormat="1" ht="15" customHeight="1" x14ac:dyDescent="0.25">
      <c r="B120" s="465" t="s">
        <v>23</v>
      </c>
      <c r="C120" s="465" t="s">
        <v>106</v>
      </c>
      <c r="D120" s="579">
        <v>13.7</v>
      </c>
      <c r="E120" s="579">
        <v>11.2</v>
      </c>
      <c r="F120" s="579">
        <v>10</v>
      </c>
      <c r="G120" s="579">
        <v>9.1</v>
      </c>
      <c r="H120" s="579">
        <v>8.1999999999999993</v>
      </c>
      <c r="I120" s="579">
        <v>7.4</v>
      </c>
      <c r="J120" s="579">
        <v>6.5</v>
      </c>
      <c r="K120" s="579">
        <v>5.5</v>
      </c>
      <c r="L120" s="579">
        <v>5.5</v>
      </c>
      <c r="M120" s="579">
        <v>5.5</v>
      </c>
      <c r="N120" s="579">
        <v>5.5</v>
      </c>
      <c r="O120" s="579">
        <v>5.5</v>
      </c>
      <c r="P120" s="579">
        <v>5.5</v>
      </c>
    </row>
    <row r="121" spans="2:16" s="333" customFormat="1" ht="15" customHeight="1" x14ac:dyDescent="0.25">
      <c r="B121" s="465" t="s">
        <v>23</v>
      </c>
      <c r="C121" s="465" t="s">
        <v>121</v>
      </c>
      <c r="D121" s="579">
        <v>9.5</v>
      </c>
      <c r="E121" s="579">
        <v>7.9</v>
      </c>
      <c r="F121" s="579">
        <v>7</v>
      </c>
      <c r="G121" s="579">
        <v>6.3</v>
      </c>
      <c r="H121" s="579">
        <v>5.7</v>
      </c>
      <c r="I121" s="579">
        <v>5.0999999999999996</v>
      </c>
      <c r="J121" s="579">
        <v>4.4000000000000004</v>
      </c>
      <c r="K121" s="579">
        <v>3.8</v>
      </c>
      <c r="L121" s="579">
        <v>3.8</v>
      </c>
      <c r="M121" s="579">
        <v>3.8</v>
      </c>
      <c r="N121" s="579">
        <v>3.8</v>
      </c>
      <c r="O121" s="579">
        <v>3.8</v>
      </c>
      <c r="P121" s="579">
        <v>3.8</v>
      </c>
    </row>
    <row r="122" spans="2:16" s="333" customFormat="1" ht="15" customHeight="1" x14ac:dyDescent="0.25">
      <c r="B122" s="465" t="s">
        <v>23</v>
      </c>
      <c r="C122" s="465" t="s">
        <v>135</v>
      </c>
      <c r="D122" s="579">
        <v>14</v>
      </c>
      <c r="E122" s="579">
        <v>11.7</v>
      </c>
      <c r="F122" s="579">
        <v>10.3</v>
      </c>
      <c r="G122" s="579">
        <v>9.4</v>
      </c>
      <c r="H122" s="579">
        <v>8.4</v>
      </c>
      <c r="I122" s="579">
        <v>7.5</v>
      </c>
      <c r="J122" s="579">
        <v>6.5</v>
      </c>
      <c r="K122" s="579">
        <v>5.6</v>
      </c>
      <c r="L122" s="579">
        <v>5.6</v>
      </c>
      <c r="M122" s="579">
        <v>5.6</v>
      </c>
      <c r="N122" s="579">
        <v>5.6</v>
      </c>
      <c r="O122" s="579">
        <v>5.6</v>
      </c>
      <c r="P122" s="579">
        <v>5.6</v>
      </c>
    </row>
    <row r="123" spans="2:16" s="333" customFormat="1" ht="15" customHeight="1" x14ac:dyDescent="0.25">
      <c r="B123" s="465" t="s">
        <v>23</v>
      </c>
      <c r="C123" s="465" t="s">
        <v>149</v>
      </c>
      <c r="D123" s="579">
        <v>13.1</v>
      </c>
      <c r="E123" s="579">
        <v>10.9</v>
      </c>
      <c r="F123" s="579">
        <v>9.6</v>
      </c>
      <c r="G123" s="579">
        <v>8.6999999999999993</v>
      </c>
      <c r="H123" s="579">
        <v>7.9</v>
      </c>
      <c r="I123" s="579">
        <v>7</v>
      </c>
      <c r="J123" s="579">
        <v>6.1</v>
      </c>
      <c r="K123" s="579">
        <v>5.2</v>
      </c>
      <c r="L123" s="579">
        <v>5.2</v>
      </c>
      <c r="M123" s="579">
        <v>5.2</v>
      </c>
      <c r="N123" s="579">
        <v>5.2</v>
      </c>
      <c r="O123" s="579">
        <v>5.2</v>
      </c>
      <c r="P123" s="579">
        <v>5.2</v>
      </c>
    </row>
    <row r="124" spans="2:16" s="333" customFormat="1" ht="15" customHeight="1" x14ac:dyDescent="0.25">
      <c r="B124" s="465" t="s">
        <v>23</v>
      </c>
      <c r="C124" s="465" t="s">
        <v>133</v>
      </c>
      <c r="D124" s="579">
        <v>13</v>
      </c>
      <c r="E124" s="579">
        <v>10.7</v>
      </c>
      <c r="F124" s="579">
        <v>9.6</v>
      </c>
      <c r="G124" s="579">
        <v>8.8000000000000007</v>
      </c>
      <c r="H124" s="579">
        <v>8</v>
      </c>
      <c r="I124" s="579">
        <v>7.4</v>
      </c>
      <c r="J124" s="579">
        <v>6.5</v>
      </c>
      <c r="K124" s="579">
        <v>5.5</v>
      </c>
      <c r="L124" s="579">
        <v>5.5</v>
      </c>
      <c r="M124" s="579">
        <v>5.5</v>
      </c>
      <c r="N124" s="579">
        <v>5.5</v>
      </c>
      <c r="O124" s="579">
        <v>5.5</v>
      </c>
      <c r="P124" s="579">
        <v>5.5</v>
      </c>
    </row>
    <row r="125" spans="2:16" s="333" customFormat="1" ht="15" customHeight="1" x14ac:dyDescent="0.25">
      <c r="B125" s="465" t="s">
        <v>23</v>
      </c>
      <c r="C125" s="465" t="s">
        <v>128</v>
      </c>
      <c r="D125" s="579">
        <v>6.5</v>
      </c>
      <c r="E125" s="579">
        <v>5.4</v>
      </c>
      <c r="F125" s="579">
        <v>4.7</v>
      </c>
      <c r="G125" s="579">
        <v>4.3</v>
      </c>
      <c r="H125" s="579">
        <v>3.9</v>
      </c>
      <c r="I125" s="579">
        <v>3.4</v>
      </c>
      <c r="J125" s="579">
        <v>3</v>
      </c>
      <c r="K125" s="579">
        <v>2.6</v>
      </c>
      <c r="L125" s="579">
        <v>2.6</v>
      </c>
      <c r="M125" s="579">
        <v>2.6</v>
      </c>
      <c r="N125" s="579">
        <v>2.6</v>
      </c>
      <c r="O125" s="579">
        <v>2.6</v>
      </c>
      <c r="P125" s="579">
        <v>2.6</v>
      </c>
    </row>
    <row r="126" spans="2:16" s="333" customFormat="1" ht="15" customHeight="1" x14ac:dyDescent="0.25">
      <c r="B126" s="465" t="s">
        <v>23</v>
      </c>
      <c r="C126" s="465" t="s">
        <v>158</v>
      </c>
      <c r="D126" s="579">
        <v>18.2</v>
      </c>
      <c r="E126" s="579">
        <v>15.1</v>
      </c>
      <c r="F126" s="579">
        <v>13.4</v>
      </c>
      <c r="G126" s="579">
        <v>12.1</v>
      </c>
      <c r="H126" s="579">
        <v>10.9</v>
      </c>
      <c r="I126" s="579">
        <v>10.7</v>
      </c>
      <c r="J126" s="579">
        <v>9.3000000000000007</v>
      </c>
      <c r="K126" s="579">
        <v>8</v>
      </c>
      <c r="L126" s="579">
        <v>8</v>
      </c>
      <c r="M126" s="579">
        <v>8</v>
      </c>
      <c r="N126" s="579">
        <v>8</v>
      </c>
      <c r="O126" s="579">
        <v>8</v>
      </c>
      <c r="P126" s="579">
        <v>8</v>
      </c>
    </row>
    <row r="127" spans="2:16" s="333" customFormat="1" ht="15" customHeight="1" x14ac:dyDescent="0.25">
      <c r="B127" s="465" t="s">
        <v>23</v>
      </c>
      <c r="C127" s="465" t="s">
        <v>144</v>
      </c>
      <c r="D127" s="579">
        <v>10.6</v>
      </c>
      <c r="E127" s="579">
        <v>8.8000000000000007</v>
      </c>
      <c r="F127" s="579">
        <v>7.7</v>
      </c>
      <c r="G127" s="579">
        <v>7</v>
      </c>
      <c r="H127" s="579">
        <v>6.3</v>
      </c>
      <c r="I127" s="579">
        <v>5.6</v>
      </c>
      <c r="J127" s="579">
        <v>4.9000000000000004</v>
      </c>
      <c r="K127" s="579">
        <v>4.2</v>
      </c>
      <c r="L127" s="579">
        <v>4.2</v>
      </c>
      <c r="M127" s="579">
        <v>4.2</v>
      </c>
      <c r="N127" s="579">
        <v>4.2</v>
      </c>
      <c r="O127" s="579">
        <v>4.2</v>
      </c>
      <c r="P127" s="579">
        <v>4.2</v>
      </c>
    </row>
    <row r="128" spans="2:16" s="333" customFormat="1" ht="15" customHeight="1" x14ac:dyDescent="0.25">
      <c r="B128" s="465" t="s">
        <v>23</v>
      </c>
      <c r="C128" s="465" t="s">
        <v>101</v>
      </c>
      <c r="D128" s="579">
        <v>9.6</v>
      </c>
      <c r="E128" s="579">
        <v>8</v>
      </c>
      <c r="F128" s="579">
        <v>7.4</v>
      </c>
      <c r="G128" s="579">
        <v>6.9</v>
      </c>
      <c r="H128" s="579">
        <v>6.4</v>
      </c>
      <c r="I128" s="579">
        <v>5.9</v>
      </c>
      <c r="J128" s="579">
        <v>5.3</v>
      </c>
      <c r="K128" s="579">
        <v>4.8</v>
      </c>
      <c r="L128" s="579">
        <v>5</v>
      </c>
      <c r="M128" s="579">
        <v>5.0999999999999996</v>
      </c>
      <c r="N128" s="579">
        <v>5.0999999999999996</v>
      </c>
      <c r="O128" s="579">
        <v>5.0999999999999996</v>
      </c>
      <c r="P128" s="579">
        <v>5.0999999999999996</v>
      </c>
    </row>
    <row r="129" spans="2:16" s="333" customFormat="1" ht="15" customHeight="1" x14ac:dyDescent="0.25">
      <c r="B129" s="465" t="s">
        <v>23</v>
      </c>
      <c r="C129" s="465" t="s">
        <v>193</v>
      </c>
      <c r="D129" s="579">
        <v>16.3</v>
      </c>
      <c r="E129" s="579">
        <v>13.5</v>
      </c>
      <c r="F129" s="579">
        <v>11.9</v>
      </c>
      <c r="G129" s="579">
        <v>10.8</v>
      </c>
      <c r="H129" s="579">
        <v>9.8000000000000007</v>
      </c>
      <c r="I129" s="579">
        <v>8.6999999999999993</v>
      </c>
      <c r="J129" s="579">
        <v>7.6</v>
      </c>
      <c r="K129" s="579">
        <v>6.5</v>
      </c>
      <c r="L129" s="579">
        <v>6.5</v>
      </c>
      <c r="M129" s="579">
        <v>6.5</v>
      </c>
      <c r="N129" s="579">
        <v>6.5</v>
      </c>
      <c r="O129" s="579">
        <v>6.5</v>
      </c>
      <c r="P129" s="579">
        <v>6.5</v>
      </c>
    </row>
    <row r="130" spans="2:16" s="333" customFormat="1" ht="15" customHeight="1" x14ac:dyDescent="0.25">
      <c r="B130" s="465" t="s">
        <v>94</v>
      </c>
      <c r="C130" s="465" t="s">
        <v>55</v>
      </c>
      <c r="D130" s="579">
        <v>14.6</v>
      </c>
      <c r="E130" s="579">
        <v>12.2</v>
      </c>
      <c r="F130" s="579">
        <v>10.7</v>
      </c>
      <c r="G130" s="579">
        <v>9.6999999999999993</v>
      </c>
      <c r="H130" s="579">
        <v>8.8000000000000007</v>
      </c>
      <c r="I130" s="579">
        <v>7.8</v>
      </c>
      <c r="J130" s="579">
        <v>6.8</v>
      </c>
      <c r="K130" s="579">
        <v>5.8</v>
      </c>
      <c r="L130" s="579">
        <v>5.8</v>
      </c>
      <c r="M130" s="579">
        <v>5.8</v>
      </c>
      <c r="N130" s="579">
        <v>5.8</v>
      </c>
      <c r="O130" s="579">
        <v>5.8</v>
      </c>
      <c r="P130" s="579">
        <v>5.8</v>
      </c>
    </row>
    <row r="131" spans="2:16" s="333" customFormat="1" ht="15" customHeight="1" x14ac:dyDescent="0.25">
      <c r="B131" s="465" t="s">
        <v>94</v>
      </c>
      <c r="C131" s="465" t="s">
        <v>32</v>
      </c>
      <c r="D131" s="579">
        <v>11.9</v>
      </c>
      <c r="E131" s="579">
        <v>10</v>
      </c>
      <c r="F131" s="579">
        <v>9.4</v>
      </c>
      <c r="G131" s="579">
        <v>8.5</v>
      </c>
      <c r="H131" s="579">
        <v>8.5</v>
      </c>
      <c r="I131" s="579">
        <v>7.5</v>
      </c>
      <c r="J131" s="579">
        <v>6.6</v>
      </c>
      <c r="K131" s="579">
        <v>5.6</v>
      </c>
      <c r="L131" s="579">
        <v>5.6</v>
      </c>
      <c r="M131" s="579">
        <v>5.6</v>
      </c>
      <c r="N131" s="579">
        <v>5.6</v>
      </c>
      <c r="O131" s="579">
        <v>5.6</v>
      </c>
      <c r="P131" s="579">
        <v>5.6</v>
      </c>
    </row>
    <row r="132" spans="2:16" s="333" customFormat="1" ht="15" customHeight="1" x14ac:dyDescent="0.25">
      <c r="B132" s="465" t="s">
        <v>94</v>
      </c>
      <c r="C132" s="465" t="s">
        <v>53</v>
      </c>
      <c r="D132" s="579">
        <v>9.8000000000000007</v>
      </c>
      <c r="E132" s="579">
        <v>8.9</v>
      </c>
      <c r="F132" s="579">
        <v>8.1999999999999993</v>
      </c>
      <c r="G132" s="579">
        <v>7.5</v>
      </c>
      <c r="H132" s="579">
        <v>7.1</v>
      </c>
      <c r="I132" s="579">
        <v>6.9</v>
      </c>
      <c r="J132" s="579">
        <v>6.3</v>
      </c>
      <c r="K132" s="579">
        <v>6</v>
      </c>
      <c r="L132" s="579">
        <v>6</v>
      </c>
      <c r="M132" s="579">
        <v>6</v>
      </c>
      <c r="N132" s="579">
        <v>6</v>
      </c>
      <c r="O132" s="579">
        <v>6</v>
      </c>
      <c r="P132" s="579">
        <v>6</v>
      </c>
    </row>
    <row r="133" spans="2:16" s="333" customFormat="1" ht="15" customHeight="1" x14ac:dyDescent="0.25">
      <c r="B133" s="465" t="s">
        <v>94</v>
      </c>
      <c r="C133" s="465" t="s">
        <v>28</v>
      </c>
      <c r="D133" s="579">
        <v>5.9</v>
      </c>
      <c r="E133" s="579">
        <v>4.9000000000000004</v>
      </c>
      <c r="F133" s="579">
        <v>4.3</v>
      </c>
      <c r="G133" s="579">
        <v>3.9</v>
      </c>
      <c r="H133" s="579">
        <v>3.6</v>
      </c>
      <c r="I133" s="579">
        <v>3.2</v>
      </c>
      <c r="J133" s="579">
        <v>2.8</v>
      </c>
      <c r="K133" s="579">
        <v>2.4</v>
      </c>
      <c r="L133" s="579">
        <v>2.4</v>
      </c>
      <c r="M133" s="579">
        <v>2.4</v>
      </c>
      <c r="N133" s="579">
        <v>2.4</v>
      </c>
      <c r="O133" s="579">
        <v>2.4</v>
      </c>
      <c r="P133" s="579">
        <v>2.4</v>
      </c>
    </row>
    <row r="134" spans="2:16" s="333" customFormat="1" ht="15" customHeight="1" x14ac:dyDescent="0.25">
      <c r="B134" s="465" t="s">
        <v>94</v>
      </c>
      <c r="C134" s="465" t="s">
        <v>12</v>
      </c>
      <c r="D134" s="579">
        <v>5.8</v>
      </c>
      <c r="E134" s="579">
        <v>5.2</v>
      </c>
      <c r="F134" s="579">
        <v>5.0999999999999996</v>
      </c>
      <c r="G134" s="579">
        <v>4.8</v>
      </c>
      <c r="H134" s="579">
        <v>4.5</v>
      </c>
      <c r="I134" s="579">
        <v>4.4000000000000004</v>
      </c>
      <c r="J134" s="579">
        <v>4.3</v>
      </c>
      <c r="K134" s="579">
        <v>4.3</v>
      </c>
      <c r="L134" s="579">
        <v>4.8</v>
      </c>
      <c r="M134" s="579">
        <v>5.4</v>
      </c>
      <c r="N134" s="579">
        <v>6.1</v>
      </c>
      <c r="O134" s="579">
        <v>6.4</v>
      </c>
      <c r="P134" s="579">
        <v>6.7</v>
      </c>
    </row>
    <row r="135" spans="2:16" s="333" customFormat="1" ht="15" customHeight="1" x14ac:dyDescent="0.25">
      <c r="B135" s="465" t="s">
        <v>94</v>
      </c>
      <c r="C135" s="465" t="s">
        <v>147</v>
      </c>
      <c r="D135" s="579">
        <v>10.4</v>
      </c>
      <c r="E135" s="579">
        <v>8.8000000000000007</v>
      </c>
      <c r="F135" s="579">
        <v>8.1</v>
      </c>
      <c r="G135" s="579">
        <v>7.6</v>
      </c>
      <c r="H135" s="579">
        <v>7.1</v>
      </c>
      <c r="I135" s="579">
        <v>6.5</v>
      </c>
      <c r="J135" s="579">
        <v>5.9</v>
      </c>
      <c r="K135" s="579">
        <v>5.6</v>
      </c>
      <c r="L135" s="579">
        <v>5.6</v>
      </c>
      <c r="M135" s="579">
        <v>5.6</v>
      </c>
      <c r="N135" s="579">
        <v>5.6</v>
      </c>
      <c r="O135" s="579">
        <v>5.6</v>
      </c>
      <c r="P135" s="579">
        <v>5.6</v>
      </c>
    </row>
    <row r="136" spans="2:16" s="333" customFormat="1" ht="15" customHeight="1" x14ac:dyDescent="0.25">
      <c r="B136" s="465" t="s">
        <v>94</v>
      </c>
      <c r="C136" s="465" t="s">
        <v>260</v>
      </c>
      <c r="D136" s="579">
        <v>12.7</v>
      </c>
      <c r="E136" s="579">
        <v>10.5</v>
      </c>
      <c r="F136" s="579">
        <v>9.9</v>
      </c>
      <c r="G136" s="579">
        <v>9</v>
      </c>
      <c r="H136" s="579">
        <v>8.6999999999999993</v>
      </c>
      <c r="I136" s="579">
        <v>8</v>
      </c>
      <c r="J136" s="579">
        <v>7.2</v>
      </c>
      <c r="K136" s="579">
        <v>6.6</v>
      </c>
      <c r="L136" s="579">
        <v>6.6</v>
      </c>
      <c r="M136" s="579">
        <v>6.6</v>
      </c>
      <c r="N136" s="579">
        <v>6.6</v>
      </c>
      <c r="O136" s="579">
        <v>6.6</v>
      </c>
      <c r="P136" s="579">
        <v>6.6</v>
      </c>
    </row>
    <row r="137" spans="2:16" s="333" customFormat="1" ht="15" customHeight="1" x14ac:dyDescent="0.25">
      <c r="B137" s="465" t="s">
        <v>94</v>
      </c>
      <c r="C137" s="465" t="s">
        <v>67</v>
      </c>
      <c r="D137" s="579">
        <v>13.5</v>
      </c>
      <c r="E137" s="579">
        <v>12.2</v>
      </c>
      <c r="F137" s="579">
        <v>11.5</v>
      </c>
      <c r="G137" s="579">
        <v>11</v>
      </c>
      <c r="H137" s="579">
        <v>10.3</v>
      </c>
      <c r="I137" s="579">
        <v>9.9</v>
      </c>
      <c r="J137" s="579">
        <v>8.6999999999999993</v>
      </c>
      <c r="K137" s="579">
        <v>7.4</v>
      </c>
      <c r="L137" s="579">
        <v>7.4</v>
      </c>
      <c r="M137" s="579">
        <v>7.4</v>
      </c>
      <c r="N137" s="579">
        <v>7.4</v>
      </c>
      <c r="O137" s="579">
        <v>7.4</v>
      </c>
      <c r="P137" s="579">
        <v>7.4</v>
      </c>
    </row>
    <row r="138" spans="2:16" s="333" customFormat="1" ht="15" customHeight="1" x14ac:dyDescent="0.25">
      <c r="B138" s="465" t="s">
        <v>94</v>
      </c>
      <c r="C138" s="465" t="s">
        <v>48</v>
      </c>
      <c r="D138" s="579">
        <v>23.5</v>
      </c>
      <c r="E138" s="579">
        <v>19</v>
      </c>
      <c r="F138" s="579">
        <v>16.2</v>
      </c>
      <c r="G138" s="579">
        <v>14.7</v>
      </c>
      <c r="H138" s="579">
        <v>12.9</v>
      </c>
      <c r="I138" s="579">
        <v>11.9</v>
      </c>
      <c r="J138" s="579">
        <v>11</v>
      </c>
      <c r="K138" s="579">
        <v>10.5</v>
      </c>
      <c r="L138" s="579">
        <v>10.5</v>
      </c>
      <c r="M138" s="579">
        <v>10.5</v>
      </c>
      <c r="N138" s="579">
        <v>10.5</v>
      </c>
      <c r="O138" s="579">
        <v>10.5</v>
      </c>
      <c r="P138" s="579">
        <v>10.5</v>
      </c>
    </row>
    <row r="139" spans="2:16" s="333" customFormat="1" ht="15" customHeight="1" x14ac:dyDescent="0.25">
      <c r="B139" s="465" t="s">
        <v>94</v>
      </c>
      <c r="C139" s="465" t="s">
        <v>72</v>
      </c>
      <c r="D139" s="579">
        <v>12.3</v>
      </c>
      <c r="E139" s="579">
        <v>10.4</v>
      </c>
      <c r="F139" s="579">
        <v>9.3000000000000007</v>
      </c>
      <c r="G139" s="579">
        <v>8.5</v>
      </c>
      <c r="H139" s="579">
        <v>7.9</v>
      </c>
      <c r="I139" s="579">
        <v>7.7</v>
      </c>
      <c r="J139" s="579">
        <v>6.7</v>
      </c>
      <c r="K139" s="579">
        <v>5.8</v>
      </c>
      <c r="L139" s="579">
        <v>5.8</v>
      </c>
      <c r="M139" s="579">
        <v>5.8</v>
      </c>
      <c r="N139" s="579">
        <v>5.8</v>
      </c>
      <c r="O139" s="579">
        <v>5.8</v>
      </c>
      <c r="P139" s="579">
        <v>5.8</v>
      </c>
    </row>
    <row r="140" spans="2:16" s="333" customFormat="1" ht="15" customHeight="1" x14ac:dyDescent="0.25">
      <c r="B140" s="465" t="s">
        <v>94</v>
      </c>
      <c r="C140" s="465" t="s">
        <v>40</v>
      </c>
      <c r="D140" s="579">
        <v>22.3</v>
      </c>
      <c r="E140" s="579">
        <v>17.7</v>
      </c>
      <c r="F140" s="579">
        <v>15.3</v>
      </c>
      <c r="G140" s="579">
        <v>13.9</v>
      </c>
      <c r="H140" s="579">
        <v>12.3</v>
      </c>
      <c r="I140" s="579">
        <v>11.2</v>
      </c>
      <c r="J140" s="579">
        <v>10.199999999999999</v>
      </c>
      <c r="K140" s="579">
        <v>9.1999999999999993</v>
      </c>
      <c r="L140" s="579">
        <v>9.1999999999999993</v>
      </c>
      <c r="M140" s="579">
        <v>9.1999999999999993</v>
      </c>
      <c r="N140" s="579">
        <v>9.1999999999999993</v>
      </c>
      <c r="O140" s="579">
        <v>9.1999999999999993</v>
      </c>
      <c r="P140" s="579">
        <v>9.1999999999999993</v>
      </c>
    </row>
    <row r="141" spans="2:16" s="333" customFormat="1" ht="15" customHeight="1" x14ac:dyDescent="0.25">
      <c r="B141" s="465" t="s">
        <v>94</v>
      </c>
      <c r="C141" s="465" t="s">
        <v>76</v>
      </c>
      <c r="D141" s="579">
        <v>9.1</v>
      </c>
      <c r="E141" s="579">
        <v>7.5</v>
      </c>
      <c r="F141" s="579">
        <v>6.6</v>
      </c>
      <c r="G141" s="579">
        <v>6</v>
      </c>
      <c r="H141" s="579">
        <v>5.4</v>
      </c>
      <c r="I141" s="579">
        <v>4.8</v>
      </c>
      <c r="J141" s="579">
        <v>4.2</v>
      </c>
      <c r="K141" s="579">
        <v>3.6</v>
      </c>
      <c r="L141" s="579">
        <v>3.6</v>
      </c>
      <c r="M141" s="579">
        <v>3.6</v>
      </c>
      <c r="N141" s="579">
        <v>3.6</v>
      </c>
      <c r="O141" s="579">
        <v>3.6</v>
      </c>
      <c r="P141" s="579">
        <v>3.6</v>
      </c>
    </row>
    <row r="142" spans="2:16" s="333" customFormat="1" ht="15" customHeight="1" x14ac:dyDescent="0.25">
      <c r="B142" s="465" t="s">
        <v>94</v>
      </c>
      <c r="C142" s="465" t="s">
        <v>82</v>
      </c>
      <c r="D142" s="579">
        <v>14.4</v>
      </c>
      <c r="E142" s="579">
        <v>12.2</v>
      </c>
      <c r="F142" s="579">
        <v>11.3</v>
      </c>
      <c r="G142" s="579">
        <v>10.7</v>
      </c>
      <c r="H142" s="579">
        <v>9.9</v>
      </c>
      <c r="I142" s="579">
        <v>9.3000000000000007</v>
      </c>
      <c r="J142" s="579">
        <v>8.6</v>
      </c>
      <c r="K142" s="579">
        <v>8.1999999999999993</v>
      </c>
      <c r="L142" s="579">
        <v>8.1999999999999993</v>
      </c>
      <c r="M142" s="579">
        <v>8.1999999999999993</v>
      </c>
      <c r="N142" s="579">
        <v>8.1999999999999993</v>
      </c>
      <c r="O142" s="579">
        <v>8.1999999999999993</v>
      </c>
      <c r="P142" s="579">
        <v>8.1999999999999993</v>
      </c>
    </row>
    <row r="143" spans="2:16" s="333" customFormat="1" ht="15" customHeight="1" x14ac:dyDescent="0.25">
      <c r="B143" s="465" t="s">
        <v>94</v>
      </c>
      <c r="C143" s="465" t="s">
        <v>70</v>
      </c>
      <c r="D143" s="579">
        <v>13</v>
      </c>
      <c r="E143" s="579">
        <v>11.1</v>
      </c>
      <c r="F143" s="579">
        <v>10.199999999999999</v>
      </c>
      <c r="G143" s="579">
        <v>9.1999999999999993</v>
      </c>
      <c r="H143" s="579">
        <v>9.1</v>
      </c>
      <c r="I143" s="579">
        <v>8.9</v>
      </c>
      <c r="J143" s="579">
        <v>8.4</v>
      </c>
      <c r="K143" s="579">
        <v>7.9</v>
      </c>
      <c r="L143" s="579">
        <v>7.9</v>
      </c>
      <c r="M143" s="579">
        <v>7.9</v>
      </c>
      <c r="N143" s="579">
        <v>7.9</v>
      </c>
      <c r="O143" s="579">
        <v>7.9</v>
      </c>
      <c r="P143" s="579">
        <v>7.9</v>
      </c>
    </row>
    <row r="144" spans="2:16" s="333" customFormat="1" ht="15" customHeight="1" x14ac:dyDescent="0.25">
      <c r="B144" s="465" t="s">
        <v>94</v>
      </c>
      <c r="C144" s="465" t="s">
        <v>151</v>
      </c>
      <c r="D144" s="579">
        <v>22.7</v>
      </c>
      <c r="E144" s="579">
        <v>18.5</v>
      </c>
      <c r="F144" s="579">
        <v>16.2</v>
      </c>
      <c r="G144" s="579">
        <v>14.8</v>
      </c>
      <c r="H144" s="579">
        <v>13.3</v>
      </c>
      <c r="I144" s="579">
        <v>12.4</v>
      </c>
      <c r="J144" s="579">
        <v>10.9</v>
      </c>
      <c r="K144" s="579">
        <v>9.3000000000000007</v>
      </c>
      <c r="L144" s="579">
        <v>9.3000000000000007</v>
      </c>
      <c r="M144" s="579">
        <v>9.3000000000000007</v>
      </c>
      <c r="N144" s="579">
        <v>9.3000000000000007</v>
      </c>
      <c r="O144" s="579">
        <v>9.3000000000000007</v>
      </c>
      <c r="P144" s="579">
        <v>9.3000000000000007</v>
      </c>
    </row>
    <row r="145" spans="2:16" s="333" customFormat="1" ht="15" customHeight="1" x14ac:dyDescent="0.25">
      <c r="B145" s="465" t="s">
        <v>94</v>
      </c>
      <c r="C145" s="465" t="s">
        <v>90</v>
      </c>
      <c r="D145" s="579">
        <v>14.9</v>
      </c>
      <c r="E145" s="579">
        <v>12.2</v>
      </c>
      <c r="F145" s="579">
        <v>10.8</v>
      </c>
      <c r="G145" s="579">
        <v>9.8000000000000007</v>
      </c>
      <c r="H145" s="579">
        <v>9.1</v>
      </c>
      <c r="I145" s="579">
        <v>8.5</v>
      </c>
      <c r="J145" s="579">
        <v>7.4</v>
      </c>
      <c r="K145" s="579">
        <v>6.4</v>
      </c>
      <c r="L145" s="579">
        <v>6.4</v>
      </c>
      <c r="M145" s="579">
        <v>6.4</v>
      </c>
      <c r="N145" s="579">
        <v>6.4</v>
      </c>
      <c r="O145" s="579">
        <v>6.4</v>
      </c>
      <c r="P145" s="579">
        <v>6.4</v>
      </c>
    </row>
    <row r="146" spans="2:16" s="333" customFormat="1" ht="15" customHeight="1" x14ac:dyDescent="0.25">
      <c r="B146" s="465" t="s">
        <v>94</v>
      </c>
      <c r="C146" s="465" t="s">
        <v>112</v>
      </c>
      <c r="D146" s="579">
        <v>15.6</v>
      </c>
      <c r="E146" s="579">
        <v>12.2</v>
      </c>
      <c r="F146" s="579">
        <v>10.4</v>
      </c>
      <c r="G146" s="579">
        <v>9.3000000000000007</v>
      </c>
      <c r="H146" s="579">
        <v>8.3000000000000007</v>
      </c>
      <c r="I146" s="579">
        <v>7.7</v>
      </c>
      <c r="J146" s="579">
        <v>6.7</v>
      </c>
      <c r="K146" s="579">
        <v>5.8</v>
      </c>
      <c r="L146" s="579">
        <v>5.8</v>
      </c>
      <c r="M146" s="579">
        <v>5.8</v>
      </c>
      <c r="N146" s="579">
        <v>5.8</v>
      </c>
      <c r="O146" s="579">
        <v>5.8</v>
      </c>
      <c r="P146" s="579">
        <v>5.8</v>
      </c>
    </row>
    <row r="147" spans="2:16" s="333" customFormat="1" ht="15" customHeight="1" x14ac:dyDescent="0.25">
      <c r="B147" s="465" t="s">
        <v>94</v>
      </c>
      <c r="C147" s="465" t="s">
        <v>106</v>
      </c>
      <c r="D147" s="579">
        <v>16.8</v>
      </c>
      <c r="E147" s="579">
        <v>14</v>
      </c>
      <c r="F147" s="579">
        <v>12.5</v>
      </c>
      <c r="G147" s="579">
        <v>11.5</v>
      </c>
      <c r="H147" s="579">
        <v>10.5</v>
      </c>
      <c r="I147" s="579">
        <v>9.5</v>
      </c>
      <c r="J147" s="579">
        <v>8.3000000000000007</v>
      </c>
      <c r="K147" s="579">
        <v>7.1</v>
      </c>
      <c r="L147" s="579">
        <v>7.1</v>
      </c>
      <c r="M147" s="579">
        <v>7.1</v>
      </c>
      <c r="N147" s="579">
        <v>7.1</v>
      </c>
      <c r="O147" s="579">
        <v>7.1</v>
      </c>
      <c r="P147" s="579">
        <v>7.1</v>
      </c>
    </row>
    <row r="148" spans="2:16" s="333" customFormat="1" ht="15" customHeight="1" x14ac:dyDescent="0.25">
      <c r="B148" s="465" t="s">
        <v>94</v>
      </c>
      <c r="C148" s="465" t="s">
        <v>121</v>
      </c>
      <c r="D148" s="579">
        <v>10.8</v>
      </c>
      <c r="E148" s="579">
        <v>9</v>
      </c>
      <c r="F148" s="579">
        <v>7.9</v>
      </c>
      <c r="G148" s="579">
        <v>7.2</v>
      </c>
      <c r="H148" s="579">
        <v>6.5</v>
      </c>
      <c r="I148" s="579">
        <v>5.8</v>
      </c>
      <c r="J148" s="579">
        <v>5.0999999999999996</v>
      </c>
      <c r="K148" s="579">
        <v>4.3</v>
      </c>
      <c r="L148" s="579">
        <v>4.3</v>
      </c>
      <c r="M148" s="579">
        <v>4.3</v>
      </c>
      <c r="N148" s="579">
        <v>4.3</v>
      </c>
      <c r="O148" s="579">
        <v>4.3</v>
      </c>
      <c r="P148" s="579">
        <v>4.3</v>
      </c>
    </row>
    <row r="149" spans="2:16" s="333" customFormat="1" ht="15" customHeight="1" x14ac:dyDescent="0.25">
      <c r="B149" s="465" t="s">
        <v>94</v>
      </c>
      <c r="C149" s="465" t="s">
        <v>135</v>
      </c>
      <c r="D149" s="579">
        <v>13.3</v>
      </c>
      <c r="E149" s="579">
        <v>11.6</v>
      </c>
      <c r="F149" s="579">
        <v>10.8</v>
      </c>
      <c r="G149" s="579">
        <v>10.199999999999999</v>
      </c>
      <c r="H149" s="579">
        <v>9.3000000000000007</v>
      </c>
      <c r="I149" s="579">
        <v>8.6999999999999993</v>
      </c>
      <c r="J149" s="579">
        <v>7.7</v>
      </c>
      <c r="K149" s="579">
        <v>6.6</v>
      </c>
      <c r="L149" s="579">
        <v>6.6</v>
      </c>
      <c r="M149" s="579">
        <v>6.6</v>
      </c>
      <c r="N149" s="579">
        <v>6.6</v>
      </c>
      <c r="O149" s="579">
        <v>6.6</v>
      </c>
      <c r="P149" s="579">
        <v>6.6</v>
      </c>
    </row>
    <row r="150" spans="2:16" s="333" customFormat="1" ht="15" customHeight="1" x14ac:dyDescent="0.25">
      <c r="B150" s="465" t="s">
        <v>94</v>
      </c>
      <c r="C150" s="465" t="s">
        <v>149</v>
      </c>
      <c r="D150" s="579">
        <v>13.8</v>
      </c>
      <c r="E150" s="579">
        <v>11.5</v>
      </c>
      <c r="F150" s="579">
        <v>10.7</v>
      </c>
      <c r="G150" s="579">
        <v>9.6999999999999993</v>
      </c>
      <c r="H150" s="579">
        <v>9.4</v>
      </c>
      <c r="I150" s="579">
        <v>9.4</v>
      </c>
      <c r="J150" s="579">
        <v>8.8000000000000007</v>
      </c>
      <c r="K150" s="579">
        <v>8.4</v>
      </c>
      <c r="L150" s="579">
        <v>8.4</v>
      </c>
      <c r="M150" s="579">
        <v>8.4</v>
      </c>
      <c r="N150" s="579">
        <v>8.4</v>
      </c>
      <c r="O150" s="579">
        <v>8.4</v>
      </c>
      <c r="P150" s="579">
        <v>8.4</v>
      </c>
    </row>
    <row r="151" spans="2:16" s="333" customFormat="1" ht="15" customHeight="1" x14ac:dyDescent="0.25">
      <c r="B151" s="465" t="s">
        <v>94</v>
      </c>
      <c r="C151" s="465" t="s">
        <v>133</v>
      </c>
      <c r="D151" s="579">
        <v>12.4</v>
      </c>
      <c r="E151" s="579">
        <v>10.1</v>
      </c>
      <c r="F151" s="579">
        <v>8.9</v>
      </c>
      <c r="G151" s="579">
        <v>8.1999999999999993</v>
      </c>
      <c r="H151" s="579">
        <v>7.4</v>
      </c>
      <c r="I151" s="579">
        <v>7.1</v>
      </c>
      <c r="J151" s="579">
        <v>6.3</v>
      </c>
      <c r="K151" s="579">
        <v>5.4</v>
      </c>
      <c r="L151" s="579">
        <v>5.4</v>
      </c>
      <c r="M151" s="579">
        <v>5.4</v>
      </c>
      <c r="N151" s="579">
        <v>5.4</v>
      </c>
      <c r="O151" s="579">
        <v>5.4</v>
      </c>
      <c r="P151" s="579">
        <v>5.4</v>
      </c>
    </row>
    <row r="152" spans="2:16" s="333" customFormat="1" ht="15" customHeight="1" x14ac:dyDescent="0.25">
      <c r="B152" s="465" t="s">
        <v>94</v>
      </c>
      <c r="C152" s="465" t="s">
        <v>128</v>
      </c>
      <c r="D152" s="579">
        <v>10.5</v>
      </c>
      <c r="E152" s="579">
        <v>8.8000000000000007</v>
      </c>
      <c r="F152" s="579">
        <v>8.1</v>
      </c>
      <c r="G152" s="579">
        <v>7.4</v>
      </c>
      <c r="H152" s="579">
        <v>7.2</v>
      </c>
      <c r="I152" s="579">
        <v>6.8</v>
      </c>
      <c r="J152" s="579">
        <v>6.3</v>
      </c>
      <c r="K152" s="579">
        <v>5.8</v>
      </c>
      <c r="L152" s="579">
        <v>5.8</v>
      </c>
      <c r="M152" s="579">
        <v>5.8</v>
      </c>
      <c r="N152" s="579">
        <v>5.8</v>
      </c>
      <c r="O152" s="579">
        <v>5.8</v>
      </c>
      <c r="P152" s="579">
        <v>5.8</v>
      </c>
    </row>
    <row r="153" spans="2:16" s="333" customFormat="1" ht="15" customHeight="1" x14ac:dyDescent="0.25">
      <c r="B153" s="465" t="s">
        <v>94</v>
      </c>
      <c r="C153" s="465" t="s">
        <v>156</v>
      </c>
      <c r="D153" s="579">
        <v>14.9</v>
      </c>
      <c r="E153" s="579">
        <v>12.9</v>
      </c>
      <c r="F153" s="579">
        <v>11.8</v>
      </c>
      <c r="G153" s="579">
        <v>10.7</v>
      </c>
      <c r="H153" s="579">
        <v>10.199999999999999</v>
      </c>
      <c r="I153" s="579">
        <v>9.6999999999999993</v>
      </c>
      <c r="J153" s="579">
        <v>8.6999999999999993</v>
      </c>
      <c r="K153" s="579">
        <v>8.1999999999999993</v>
      </c>
      <c r="L153" s="579">
        <v>8.1999999999999993</v>
      </c>
      <c r="M153" s="579">
        <v>8.1999999999999993</v>
      </c>
      <c r="N153" s="579">
        <v>8.1999999999999993</v>
      </c>
      <c r="O153" s="579">
        <v>8.1999999999999993</v>
      </c>
      <c r="P153" s="579">
        <v>8.1999999999999993</v>
      </c>
    </row>
    <row r="154" spans="2:16" s="333" customFormat="1" ht="15" customHeight="1" x14ac:dyDescent="0.25">
      <c r="B154" s="465" t="s">
        <v>94</v>
      </c>
      <c r="C154" s="465" t="s">
        <v>158</v>
      </c>
      <c r="D154" s="579">
        <v>19.7</v>
      </c>
      <c r="E154" s="579">
        <v>16.3</v>
      </c>
      <c r="F154" s="579">
        <v>14.4</v>
      </c>
      <c r="G154" s="579">
        <v>13.3</v>
      </c>
      <c r="H154" s="579">
        <v>12</v>
      </c>
      <c r="I154" s="579">
        <v>12</v>
      </c>
      <c r="J154" s="579">
        <v>11.6</v>
      </c>
      <c r="K154" s="579">
        <v>11.5</v>
      </c>
      <c r="L154" s="579">
        <v>11.5</v>
      </c>
      <c r="M154" s="579">
        <v>11.5</v>
      </c>
      <c r="N154" s="579">
        <v>11.5</v>
      </c>
      <c r="O154" s="579">
        <v>11.5</v>
      </c>
      <c r="P154" s="579">
        <v>11.5</v>
      </c>
    </row>
    <row r="155" spans="2:16" s="333" customFormat="1" ht="15" customHeight="1" x14ac:dyDescent="0.25">
      <c r="B155" s="465" t="s">
        <v>94</v>
      </c>
      <c r="C155" s="465" t="s">
        <v>144</v>
      </c>
      <c r="D155" s="579">
        <v>11.9</v>
      </c>
      <c r="E155" s="579">
        <v>9.9</v>
      </c>
      <c r="F155" s="579">
        <v>9.1999999999999993</v>
      </c>
      <c r="G155" s="579">
        <v>8.3000000000000007</v>
      </c>
      <c r="H155" s="579">
        <v>8</v>
      </c>
      <c r="I155" s="579">
        <v>7.4</v>
      </c>
      <c r="J155" s="579">
        <v>6.6</v>
      </c>
      <c r="K155" s="579">
        <v>6.1</v>
      </c>
      <c r="L155" s="579">
        <v>6.1</v>
      </c>
      <c r="M155" s="579">
        <v>6.1</v>
      </c>
      <c r="N155" s="579">
        <v>6.1</v>
      </c>
      <c r="O155" s="579">
        <v>6.1</v>
      </c>
      <c r="P155" s="579">
        <v>6.1</v>
      </c>
    </row>
    <row r="156" spans="2:16" s="333" customFormat="1" ht="15" customHeight="1" x14ac:dyDescent="0.25">
      <c r="B156" s="465" t="s">
        <v>94</v>
      </c>
      <c r="C156" s="465" t="s">
        <v>101</v>
      </c>
      <c r="D156" s="579">
        <v>12.7</v>
      </c>
      <c r="E156" s="579">
        <v>10.5</v>
      </c>
      <c r="F156" s="579">
        <v>9.6999999999999993</v>
      </c>
      <c r="G156" s="579">
        <v>9.1999999999999993</v>
      </c>
      <c r="H156" s="579">
        <v>8.5</v>
      </c>
      <c r="I156" s="579">
        <v>7.9</v>
      </c>
      <c r="J156" s="579">
        <v>7</v>
      </c>
      <c r="K156" s="579">
        <v>6.1</v>
      </c>
      <c r="L156" s="579">
        <v>6.1</v>
      </c>
      <c r="M156" s="579">
        <v>6.1</v>
      </c>
      <c r="N156" s="579">
        <v>6.5</v>
      </c>
      <c r="O156" s="579">
        <v>7.4</v>
      </c>
      <c r="P156" s="579">
        <v>7.8</v>
      </c>
    </row>
    <row r="157" spans="2:16" s="333" customFormat="1" ht="15" customHeight="1" x14ac:dyDescent="0.25">
      <c r="B157" s="465" t="s">
        <v>94</v>
      </c>
      <c r="C157" s="465" t="s">
        <v>193</v>
      </c>
      <c r="D157" s="579">
        <v>22.7</v>
      </c>
      <c r="E157" s="579">
        <v>18.8</v>
      </c>
      <c r="F157" s="579">
        <v>17</v>
      </c>
      <c r="G157" s="579">
        <v>15.8</v>
      </c>
      <c r="H157" s="579">
        <v>14.5</v>
      </c>
      <c r="I157" s="579">
        <v>13.9</v>
      </c>
      <c r="J157" s="579">
        <v>12.2</v>
      </c>
      <c r="K157" s="579">
        <v>10.4</v>
      </c>
      <c r="L157" s="579">
        <v>10.4</v>
      </c>
      <c r="M157" s="579">
        <v>10.4</v>
      </c>
      <c r="N157" s="579">
        <v>10.4</v>
      </c>
      <c r="O157" s="579">
        <v>10.4</v>
      </c>
      <c r="P157" s="579">
        <v>10.4</v>
      </c>
    </row>
    <row r="158" spans="2:16" s="333" customFormat="1" ht="15" customHeight="1" x14ac:dyDescent="0.25">
      <c r="B158" s="465" t="s">
        <v>55</v>
      </c>
      <c r="C158" s="465" t="s">
        <v>32</v>
      </c>
      <c r="D158" s="579">
        <v>13.9</v>
      </c>
      <c r="E158" s="579">
        <v>11.6</v>
      </c>
      <c r="F158" s="579">
        <v>10.199999999999999</v>
      </c>
      <c r="G158" s="579">
        <v>9.3000000000000007</v>
      </c>
      <c r="H158" s="579">
        <v>8.3000000000000007</v>
      </c>
      <c r="I158" s="579">
        <v>7.4</v>
      </c>
      <c r="J158" s="579">
        <v>6.5</v>
      </c>
      <c r="K158" s="579">
        <v>5.6</v>
      </c>
      <c r="L158" s="579">
        <v>5.6</v>
      </c>
      <c r="M158" s="579">
        <v>5.6</v>
      </c>
      <c r="N158" s="579">
        <v>5.6</v>
      </c>
      <c r="O158" s="579">
        <v>5.6</v>
      </c>
      <c r="P158" s="579">
        <v>5.6</v>
      </c>
    </row>
    <row r="159" spans="2:16" s="333" customFormat="1" ht="15" customHeight="1" x14ac:dyDescent="0.25">
      <c r="B159" s="465" t="s">
        <v>55</v>
      </c>
      <c r="C159" s="465" t="s">
        <v>53</v>
      </c>
      <c r="D159" s="579">
        <v>14</v>
      </c>
      <c r="E159" s="579">
        <v>11.7</v>
      </c>
      <c r="F159" s="579">
        <v>10.3</v>
      </c>
      <c r="G159" s="579">
        <v>9.4</v>
      </c>
      <c r="H159" s="579">
        <v>8.4</v>
      </c>
      <c r="I159" s="579">
        <v>7.5</v>
      </c>
      <c r="J159" s="579">
        <v>6.6</v>
      </c>
      <c r="K159" s="579">
        <v>5.6</v>
      </c>
      <c r="L159" s="579">
        <v>5.6</v>
      </c>
      <c r="M159" s="579">
        <v>5.6</v>
      </c>
      <c r="N159" s="579">
        <v>5.6</v>
      </c>
      <c r="O159" s="579">
        <v>5.6</v>
      </c>
      <c r="P159" s="579">
        <v>5.6</v>
      </c>
    </row>
    <row r="160" spans="2:16" s="333" customFormat="1" ht="15" customHeight="1" x14ac:dyDescent="0.25">
      <c r="B160" s="465" t="s">
        <v>55</v>
      </c>
      <c r="C160" s="465" t="s">
        <v>12</v>
      </c>
      <c r="D160" s="579">
        <v>14.9</v>
      </c>
      <c r="E160" s="579">
        <v>12.7</v>
      </c>
      <c r="F160" s="579">
        <v>11.5</v>
      </c>
      <c r="G160" s="579">
        <v>10.7</v>
      </c>
      <c r="H160" s="579">
        <v>9.8000000000000007</v>
      </c>
      <c r="I160" s="579">
        <v>9.3000000000000007</v>
      </c>
      <c r="J160" s="579">
        <v>8.1</v>
      </c>
      <c r="K160" s="579">
        <v>6.9</v>
      </c>
      <c r="L160" s="579">
        <v>6.9</v>
      </c>
      <c r="M160" s="579">
        <v>6.9</v>
      </c>
      <c r="N160" s="579">
        <v>6.9</v>
      </c>
      <c r="O160" s="579">
        <v>6.9</v>
      </c>
      <c r="P160" s="579">
        <v>6.9</v>
      </c>
    </row>
    <row r="161" spans="2:16" s="333" customFormat="1" ht="15" customHeight="1" x14ac:dyDescent="0.25">
      <c r="B161" s="465" t="s">
        <v>55</v>
      </c>
      <c r="C161" s="465" t="s">
        <v>147</v>
      </c>
      <c r="D161" s="579">
        <v>14</v>
      </c>
      <c r="E161" s="579">
        <v>11.7</v>
      </c>
      <c r="F161" s="579">
        <v>10.3</v>
      </c>
      <c r="G161" s="579">
        <v>9.3000000000000007</v>
      </c>
      <c r="H161" s="579">
        <v>8.4</v>
      </c>
      <c r="I161" s="579">
        <v>7.5</v>
      </c>
      <c r="J161" s="579">
        <v>6.5</v>
      </c>
      <c r="K161" s="579">
        <v>5.6</v>
      </c>
      <c r="L161" s="579">
        <v>5.6</v>
      </c>
      <c r="M161" s="579">
        <v>5.6</v>
      </c>
      <c r="N161" s="579">
        <v>5.6</v>
      </c>
      <c r="O161" s="579">
        <v>5.6</v>
      </c>
      <c r="P161" s="579">
        <v>5.6</v>
      </c>
    </row>
    <row r="162" spans="2:16" s="333" customFormat="1" ht="15" customHeight="1" x14ac:dyDescent="0.25">
      <c r="B162" s="465" t="s">
        <v>55</v>
      </c>
      <c r="C162" s="465" t="s">
        <v>260</v>
      </c>
      <c r="D162" s="579">
        <v>12.5</v>
      </c>
      <c r="E162" s="579">
        <v>10.4</v>
      </c>
      <c r="F162" s="579">
        <v>9.1999999999999993</v>
      </c>
      <c r="G162" s="579">
        <v>8.4</v>
      </c>
      <c r="H162" s="579">
        <v>7.5</v>
      </c>
      <c r="I162" s="579">
        <v>6.7</v>
      </c>
      <c r="J162" s="579">
        <v>5.8</v>
      </c>
      <c r="K162" s="579">
        <v>5</v>
      </c>
      <c r="L162" s="579">
        <v>5</v>
      </c>
      <c r="M162" s="579">
        <v>5</v>
      </c>
      <c r="N162" s="579">
        <v>5</v>
      </c>
      <c r="O162" s="579">
        <v>5</v>
      </c>
      <c r="P162" s="579">
        <v>5</v>
      </c>
    </row>
    <row r="163" spans="2:16" s="333" customFormat="1" ht="15" customHeight="1" x14ac:dyDescent="0.25">
      <c r="B163" s="465" t="s">
        <v>55</v>
      </c>
      <c r="C163" s="465" t="s">
        <v>67</v>
      </c>
      <c r="D163" s="579">
        <v>16.7</v>
      </c>
      <c r="E163" s="579">
        <v>13.9</v>
      </c>
      <c r="F163" s="579">
        <v>12.2</v>
      </c>
      <c r="G163" s="579">
        <v>11.1</v>
      </c>
      <c r="H163" s="579">
        <v>10</v>
      </c>
      <c r="I163" s="579">
        <v>8.9</v>
      </c>
      <c r="J163" s="579">
        <v>7.8</v>
      </c>
      <c r="K163" s="579">
        <v>6.7</v>
      </c>
      <c r="L163" s="579">
        <v>6.7</v>
      </c>
      <c r="M163" s="579">
        <v>6.7</v>
      </c>
      <c r="N163" s="579">
        <v>6.7</v>
      </c>
      <c r="O163" s="579">
        <v>6.7</v>
      </c>
      <c r="P163" s="579">
        <v>6.7</v>
      </c>
    </row>
    <row r="164" spans="2:16" s="333" customFormat="1" ht="15" customHeight="1" x14ac:dyDescent="0.25">
      <c r="B164" s="465" t="s">
        <v>55</v>
      </c>
      <c r="C164" s="465" t="s">
        <v>48</v>
      </c>
      <c r="D164" s="579">
        <v>23.1</v>
      </c>
      <c r="E164" s="579">
        <v>19.2</v>
      </c>
      <c r="F164" s="579">
        <v>16.899999999999999</v>
      </c>
      <c r="G164" s="579">
        <v>15.4</v>
      </c>
      <c r="H164" s="579">
        <v>13.8</v>
      </c>
      <c r="I164" s="579">
        <v>12.3</v>
      </c>
      <c r="J164" s="579">
        <v>10.8</v>
      </c>
      <c r="K164" s="579">
        <v>9.1999999999999993</v>
      </c>
      <c r="L164" s="579">
        <v>9.1999999999999993</v>
      </c>
      <c r="M164" s="579">
        <v>9.1999999999999993</v>
      </c>
      <c r="N164" s="579">
        <v>9.1999999999999993</v>
      </c>
      <c r="O164" s="579">
        <v>9.1999999999999993</v>
      </c>
      <c r="P164" s="579">
        <v>9.1999999999999993</v>
      </c>
    </row>
    <row r="165" spans="2:16" s="333" customFormat="1" ht="15" customHeight="1" x14ac:dyDescent="0.25">
      <c r="B165" s="465" t="s">
        <v>55</v>
      </c>
      <c r="C165" s="465" t="s">
        <v>72</v>
      </c>
      <c r="D165" s="579">
        <v>13</v>
      </c>
      <c r="E165" s="579">
        <v>10.8</v>
      </c>
      <c r="F165" s="579">
        <v>9.5</v>
      </c>
      <c r="G165" s="579">
        <v>8.6999999999999993</v>
      </c>
      <c r="H165" s="579">
        <v>7.8</v>
      </c>
      <c r="I165" s="579">
        <v>6.9</v>
      </c>
      <c r="J165" s="579">
        <v>6.1</v>
      </c>
      <c r="K165" s="579">
        <v>5.2</v>
      </c>
      <c r="L165" s="579">
        <v>5.2</v>
      </c>
      <c r="M165" s="579">
        <v>5.2</v>
      </c>
      <c r="N165" s="579">
        <v>5.2</v>
      </c>
      <c r="O165" s="579">
        <v>5.2</v>
      </c>
      <c r="P165" s="579">
        <v>5.2</v>
      </c>
    </row>
    <row r="166" spans="2:16" s="333" customFormat="1" ht="15" customHeight="1" x14ac:dyDescent="0.25">
      <c r="B166" s="465" t="s">
        <v>55</v>
      </c>
      <c r="C166" s="465" t="s">
        <v>40</v>
      </c>
      <c r="D166" s="579">
        <v>18.3</v>
      </c>
      <c r="E166" s="579">
        <v>15.2</v>
      </c>
      <c r="F166" s="579">
        <v>13.4</v>
      </c>
      <c r="G166" s="579">
        <v>12.2</v>
      </c>
      <c r="H166" s="579">
        <v>11</v>
      </c>
      <c r="I166" s="579">
        <v>9.8000000000000007</v>
      </c>
      <c r="J166" s="579">
        <v>8.5</v>
      </c>
      <c r="K166" s="579">
        <v>7.3</v>
      </c>
      <c r="L166" s="579">
        <v>7.3</v>
      </c>
      <c r="M166" s="579">
        <v>7.3</v>
      </c>
      <c r="N166" s="579">
        <v>7.3</v>
      </c>
      <c r="O166" s="579">
        <v>7.3</v>
      </c>
      <c r="P166" s="579">
        <v>7.3</v>
      </c>
    </row>
    <row r="167" spans="2:16" s="333" customFormat="1" ht="15" customHeight="1" x14ac:dyDescent="0.25">
      <c r="B167" s="465" t="s">
        <v>55</v>
      </c>
      <c r="C167" s="465" t="s">
        <v>82</v>
      </c>
      <c r="D167" s="579">
        <v>19.8</v>
      </c>
      <c r="E167" s="579">
        <v>16.5</v>
      </c>
      <c r="F167" s="579">
        <v>14.5</v>
      </c>
      <c r="G167" s="579">
        <v>13.2</v>
      </c>
      <c r="H167" s="579">
        <v>11.9</v>
      </c>
      <c r="I167" s="579">
        <v>10.6</v>
      </c>
      <c r="J167" s="579">
        <v>9.1999999999999993</v>
      </c>
      <c r="K167" s="579">
        <v>7.9</v>
      </c>
      <c r="L167" s="579">
        <v>7.9</v>
      </c>
      <c r="M167" s="579">
        <v>7.9</v>
      </c>
      <c r="N167" s="579">
        <v>7.9</v>
      </c>
      <c r="O167" s="579">
        <v>7.9</v>
      </c>
      <c r="P167" s="579">
        <v>7.9</v>
      </c>
    </row>
    <row r="168" spans="2:16" s="333" customFormat="1" ht="15" customHeight="1" x14ac:dyDescent="0.25">
      <c r="B168" s="465" t="s">
        <v>55</v>
      </c>
      <c r="C168" s="465" t="s">
        <v>70</v>
      </c>
      <c r="D168" s="579">
        <v>13.9</v>
      </c>
      <c r="E168" s="579">
        <v>11.6</v>
      </c>
      <c r="F168" s="579">
        <v>10.199999999999999</v>
      </c>
      <c r="G168" s="579">
        <v>9.3000000000000007</v>
      </c>
      <c r="H168" s="579">
        <v>8.4</v>
      </c>
      <c r="I168" s="579">
        <v>7.4</v>
      </c>
      <c r="J168" s="579">
        <v>6.5</v>
      </c>
      <c r="K168" s="579">
        <v>5.6</v>
      </c>
      <c r="L168" s="579">
        <v>5.6</v>
      </c>
      <c r="M168" s="579">
        <v>5.6</v>
      </c>
      <c r="N168" s="579">
        <v>5.6</v>
      </c>
      <c r="O168" s="579">
        <v>5.6</v>
      </c>
      <c r="P168" s="579">
        <v>5.6</v>
      </c>
    </row>
    <row r="169" spans="2:16" s="333" customFormat="1" ht="15" customHeight="1" x14ac:dyDescent="0.25">
      <c r="B169" s="465" t="s">
        <v>55</v>
      </c>
      <c r="C169" s="465" t="s">
        <v>151</v>
      </c>
      <c r="D169" s="579">
        <v>13.4</v>
      </c>
      <c r="E169" s="579">
        <v>11.1</v>
      </c>
      <c r="F169" s="579">
        <v>9.8000000000000007</v>
      </c>
      <c r="G169" s="579">
        <v>8.9</v>
      </c>
      <c r="H169" s="579">
        <v>8</v>
      </c>
      <c r="I169" s="579">
        <v>7.1</v>
      </c>
      <c r="J169" s="579">
        <v>6.2</v>
      </c>
      <c r="K169" s="579">
        <v>5.3</v>
      </c>
      <c r="L169" s="579">
        <v>5.3</v>
      </c>
      <c r="M169" s="579">
        <v>5.3</v>
      </c>
      <c r="N169" s="579">
        <v>5.3</v>
      </c>
      <c r="O169" s="579">
        <v>5.3</v>
      </c>
      <c r="P169" s="579">
        <v>5.3</v>
      </c>
    </row>
    <row r="170" spans="2:16" s="333" customFormat="1" ht="15" customHeight="1" x14ac:dyDescent="0.25">
      <c r="B170" s="465" t="s">
        <v>55</v>
      </c>
      <c r="C170" s="465" t="s">
        <v>90</v>
      </c>
      <c r="D170" s="579">
        <v>12.4</v>
      </c>
      <c r="E170" s="579">
        <v>10.3</v>
      </c>
      <c r="F170" s="579">
        <v>9.1</v>
      </c>
      <c r="G170" s="579">
        <v>8.1999999999999993</v>
      </c>
      <c r="H170" s="579">
        <v>7.4</v>
      </c>
      <c r="I170" s="579">
        <v>6.6</v>
      </c>
      <c r="J170" s="579">
        <v>5.8</v>
      </c>
      <c r="K170" s="579">
        <v>4.9000000000000004</v>
      </c>
      <c r="L170" s="579">
        <v>4.9000000000000004</v>
      </c>
      <c r="M170" s="579">
        <v>4.9000000000000004</v>
      </c>
      <c r="N170" s="579">
        <v>4.9000000000000004</v>
      </c>
      <c r="O170" s="579">
        <v>4.9000000000000004</v>
      </c>
      <c r="P170" s="579">
        <v>4.9000000000000004</v>
      </c>
    </row>
    <row r="171" spans="2:16" s="333" customFormat="1" ht="15" customHeight="1" x14ac:dyDescent="0.25">
      <c r="B171" s="465" t="s">
        <v>55</v>
      </c>
      <c r="C171" s="465" t="s">
        <v>112</v>
      </c>
      <c r="D171" s="579">
        <v>16.600000000000001</v>
      </c>
      <c r="E171" s="579">
        <v>13.9</v>
      </c>
      <c r="F171" s="579">
        <v>12.2</v>
      </c>
      <c r="G171" s="579">
        <v>11.1</v>
      </c>
      <c r="H171" s="579">
        <v>10</v>
      </c>
      <c r="I171" s="579">
        <v>8.9</v>
      </c>
      <c r="J171" s="579">
        <v>7.8</v>
      </c>
      <c r="K171" s="579">
        <v>6.7</v>
      </c>
      <c r="L171" s="579">
        <v>6.7</v>
      </c>
      <c r="M171" s="579">
        <v>6.7</v>
      </c>
      <c r="N171" s="579">
        <v>6.7</v>
      </c>
      <c r="O171" s="579">
        <v>6.7</v>
      </c>
      <c r="P171" s="579">
        <v>6.7</v>
      </c>
    </row>
    <row r="172" spans="2:16" s="333" customFormat="1" ht="15" customHeight="1" x14ac:dyDescent="0.25">
      <c r="B172" s="465" t="s">
        <v>55</v>
      </c>
      <c r="C172" s="465" t="s">
        <v>106</v>
      </c>
      <c r="D172" s="579">
        <v>14.7</v>
      </c>
      <c r="E172" s="579">
        <v>12.2</v>
      </c>
      <c r="F172" s="579">
        <v>10.8</v>
      </c>
      <c r="G172" s="579">
        <v>9.8000000000000007</v>
      </c>
      <c r="H172" s="579">
        <v>8.8000000000000007</v>
      </c>
      <c r="I172" s="579">
        <v>7.8</v>
      </c>
      <c r="J172" s="579">
        <v>6.9</v>
      </c>
      <c r="K172" s="579">
        <v>5.9</v>
      </c>
      <c r="L172" s="579">
        <v>5.9</v>
      </c>
      <c r="M172" s="579">
        <v>5.9</v>
      </c>
      <c r="N172" s="579">
        <v>5.9</v>
      </c>
      <c r="O172" s="579">
        <v>5.9</v>
      </c>
      <c r="P172" s="579">
        <v>5.9</v>
      </c>
    </row>
    <row r="173" spans="2:16" s="333" customFormat="1" ht="15" customHeight="1" x14ac:dyDescent="0.25">
      <c r="B173" s="465" t="s">
        <v>55</v>
      </c>
      <c r="C173" s="465" t="s">
        <v>149</v>
      </c>
      <c r="D173" s="579">
        <v>8.4</v>
      </c>
      <c r="E173" s="579">
        <v>7</v>
      </c>
      <c r="F173" s="579">
        <v>6.1</v>
      </c>
      <c r="G173" s="579">
        <v>5.6</v>
      </c>
      <c r="H173" s="579">
        <v>5</v>
      </c>
      <c r="I173" s="579">
        <v>4.5</v>
      </c>
      <c r="J173" s="579">
        <v>3.9</v>
      </c>
      <c r="K173" s="579">
        <v>3.3</v>
      </c>
      <c r="L173" s="579">
        <v>3.3</v>
      </c>
      <c r="M173" s="579">
        <v>3.3</v>
      </c>
      <c r="N173" s="579">
        <v>3.3</v>
      </c>
      <c r="O173" s="579">
        <v>3.3</v>
      </c>
      <c r="P173" s="579">
        <v>3.3</v>
      </c>
    </row>
    <row r="174" spans="2:16" s="333" customFormat="1" ht="15" customHeight="1" x14ac:dyDescent="0.25">
      <c r="B174" s="465" t="s">
        <v>55</v>
      </c>
      <c r="C174" s="465" t="s">
        <v>133</v>
      </c>
      <c r="D174" s="579">
        <v>17.100000000000001</v>
      </c>
      <c r="E174" s="579">
        <v>14.2</v>
      </c>
      <c r="F174" s="579">
        <v>12.5</v>
      </c>
      <c r="G174" s="579">
        <v>11.4</v>
      </c>
      <c r="H174" s="579">
        <v>10.3</v>
      </c>
      <c r="I174" s="579">
        <v>9.1</v>
      </c>
      <c r="J174" s="579">
        <v>8</v>
      </c>
      <c r="K174" s="579">
        <v>6.8</v>
      </c>
      <c r="L174" s="579">
        <v>6.8</v>
      </c>
      <c r="M174" s="579">
        <v>6.8</v>
      </c>
      <c r="N174" s="579">
        <v>6.8</v>
      </c>
      <c r="O174" s="579">
        <v>6.8</v>
      </c>
      <c r="P174" s="579">
        <v>6.8</v>
      </c>
    </row>
    <row r="175" spans="2:16" s="333" customFormat="1" ht="15" customHeight="1" x14ac:dyDescent="0.25">
      <c r="B175" s="465" t="s">
        <v>55</v>
      </c>
      <c r="C175" s="465" t="s">
        <v>128</v>
      </c>
      <c r="D175" s="579">
        <v>10.4</v>
      </c>
      <c r="E175" s="579">
        <v>8.6999999999999993</v>
      </c>
      <c r="F175" s="579">
        <v>7.6</v>
      </c>
      <c r="G175" s="579">
        <v>6.9</v>
      </c>
      <c r="H175" s="579">
        <v>6.3</v>
      </c>
      <c r="I175" s="579">
        <v>5.6</v>
      </c>
      <c r="J175" s="579">
        <v>4.9000000000000004</v>
      </c>
      <c r="K175" s="579">
        <v>4.2</v>
      </c>
      <c r="L175" s="579">
        <v>4.2</v>
      </c>
      <c r="M175" s="579">
        <v>4.2</v>
      </c>
      <c r="N175" s="579">
        <v>4.2</v>
      </c>
      <c r="O175" s="579">
        <v>4.2</v>
      </c>
      <c r="P175" s="579">
        <v>4.2</v>
      </c>
    </row>
    <row r="176" spans="2:16" s="333" customFormat="1" ht="15" customHeight="1" x14ac:dyDescent="0.25">
      <c r="B176" s="465" t="s">
        <v>55</v>
      </c>
      <c r="C176" s="465" t="s">
        <v>158</v>
      </c>
      <c r="D176" s="579">
        <v>10.9</v>
      </c>
      <c r="E176" s="579">
        <v>9.1</v>
      </c>
      <c r="F176" s="579">
        <v>8</v>
      </c>
      <c r="G176" s="579">
        <v>7.3</v>
      </c>
      <c r="H176" s="579">
        <v>6.6</v>
      </c>
      <c r="I176" s="579">
        <v>5.8</v>
      </c>
      <c r="J176" s="579">
        <v>5.0999999999999996</v>
      </c>
      <c r="K176" s="579">
        <v>4.4000000000000004</v>
      </c>
      <c r="L176" s="579">
        <v>4.4000000000000004</v>
      </c>
      <c r="M176" s="579">
        <v>4.4000000000000004</v>
      </c>
      <c r="N176" s="579">
        <v>4.4000000000000004</v>
      </c>
      <c r="O176" s="579">
        <v>4.4000000000000004</v>
      </c>
      <c r="P176" s="579">
        <v>4.4000000000000004</v>
      </c>
    </row>
    <row r="177" spans="2:16" s="333" customFormat="1" ht="15" customHeight="1" x14ac:dyDescent="0.25">
      <c r="B177" s="465" t="s">
        <v>55</v>
      </c>
      <c r="C177" s="465" t="s">
        <v>144</v>
      </c>
      <c r="D177" s="579">
        <v>12.3</v>
      </c>
      <c r="E177" s="579">
        <v>10.199999999999999</v>
      </c>
      <c r="F177" s="579">
        <v>9</v>
      </c>
      <c r="G177" s="579">
        <v>8.1999999999999993</v>
      </c>
      <c r="H177" s="579">
        <v>7.4</v>
      </c>
      <c r="I177" s="579">
        <v>6.6</v>
      </c>
      <c r="J177" s="579">
        <v>5.7</v>
      </c>
      <c r="K177" s="579">
        <v>4.9000000000000004</v>
      </c>
      <c r="L177" s="579">
        <v>4.9000000000000004</v>
      </c>
      <c r="M177" s="579">
        <v>4.9000000000000004</v>
      </c>
      <c r="N177" s="579">
        <v>4.9000000000000004</v>
      </c>
      <c r="O177" s="579">
        <v>4.9000000000000004</v>
      </c>
      <c r="P177" s="579">
        <v>4.9000000000000004</v>
      </c>
    </row>
    <row r="178" spans="2:16" s="333" customFormat="1" ht="15" customHeight="1" x14ac:dyDescent="0.25">
      <c r="B178" s="465" t="s">
        <v>55</v>
      </c>
      <c r="C178" s="465" t="s">
        <v>101</v>
      </c>
      <c r="D178" s="579">
        <v>14.9</v>
      </c>
      <c r="E178" s="579">
        <v>12.9</v>
      </c>
      <c r="F178" s="579">
        <v>11.7</v>
      </c>
      <c r="G178" s="579">
        <v>10.9</v>
      </c>
      <c r="H178" s="579">
        <v>10</v>
      </c>
      <c r="I178" s="579">
        <v>9.4</v>
      </c>
      <c r="J178" s="579">
        <v>8.1999999999999993</v>
      </c>
      <c r="K178" s="579">
        <v>7.1</v>
      </c>
      <c r="L178" s="579">
        <v>7.1</v>
      </c>
      <c r="M178" s="579">
        <v>7.1</v>
      </c>
      <c r="N178" s="579">
        <v>7.1</v>
      </c>
      <c r="O178" s="579">
        <v>7.1</v>
      </c>
      <c r="P178" s="579">
        <v>7.1</v>
      </c>
    </row>
    <row r="179" spans="2:16" s="333" customFormat="1" ht="15" customHeight="1" x14ac:dyDescent="0.25">
      <c r="B179" s="465" t="s">
        <v>55</v>
      </c>
      <c r="C179" s="465" t="s">
        <v>193</v>
      </c>
      <c r="D179" s="579">
        <v>18.600000000000001</v>
      </c>
      <c r="E179" s="579">
        <v>15.5</v>
      </c>
      <c r="F179" s="579">
        <v>13.6</v>
      </c>
      <c r="G179" s="579">
        <v>12.4</v>
      </c>
      <c r="H179" s="579">
        <v>11.1</v>
      </c>
      <c r="I179" s="579">
        <v>9.9</v>
      </c>
      <c r="J179" s="579">
        <v>8.6999999999999993</v>
      </c>
      <c r="K179" s="579">
        <v>7.4</v>
      </c>
      <c r="L179" s="579">
        <v>7.4</v>
      </c>
      <c r="M179" s="579">
        <v>7.4</v>
      </c>
      <c r="N179" s="579">
        <v>7.4</v>
      </c>
      <c r="O179" s="579">
        <v>7.4</v>
      </c>
      <c r="P179" s="579">
        <v>7.4</v>
      </c>
    </row>
    <row r="180" spans="2:16" s="333" customFormat="1" ht="15" customHeight="1" x14ac:dyDescent="0.25">
      <c r="B180" s="465" t="s">
        <v>32</v>
      </c>
      <c r="C180" s="465" t="s">
        <v>260</v>
      </c>
      <c r="D180" s="579">
        <v>1.8</v>
      </c>
      <c r="E180" s="579">
        <v>1.9</v>
      </c>
      <c r="F180" s="579">
        <v>2</v>
      </c>
      <c r="G180" s="579">
        <v>1.8</v>
      </c>
      <c r="H180" s="579">
        <v>2.4</v>
      </c>
      <c r="I180" s="579">
        <v>3.2</v>
      </c>
      <c r="J180" s="579">
        <v>2.8</v>
      </c>
      <c r="K180" s="579">
        <v>2.4</v>
      </c>
      <c r="L180" s="579">
        <v>2.4</v>
      </c>
      <c r="M180" s="579">
        <v>2.4</v>
      </c>
      <c r="N180" s="579">
        <v>2.4</v>
      </c>
      <c r="O180" s="579">
        <v>2.4</v>
      </c>
      <c r="P180" s="579">
        <v>2.4</v>
      </c>
    </row>
    <row r="181" spans="2:16" s="333" customFormat="1" ht="15" customHeight="1" x14ac:dyDescent="0.25">
      <c r="B181" s="465" t="s">
        <v>32</v>
      </c>
      <c r="C181" s="465" t="s">
        <v>82</v>
      </c>
      <c r="D181" s="579">
        <v>16.8</v>
      </c>
      <c r="E181" s="579">
        <v>13.7</v>
      </c>
      <c r="F181" s="579">
        <v>12.3</v>
      </c>
      <c r="G181" s="579">
        <v>11.1</v>
      </c>
      <c r="H181" s="579">
        <v>10.199999999999999</v>
      </c>
      <c r="I181" s="579">
        <v>9.6</v>
      </c>
      <c r="J181" s="579">
        <v>8.4</v>
      </c>
      <c r="K181" s="579">
        <v>7.2</v>
      </c>
      <c r="L181" s="579">
        <v>7.2</v>
      </c>
      <c r="M181" s="579">
        <v>7.2</v>
      </c>
      <c r="N181" s="579">
        <v>7.2</v>
      </c>
      <c r="O181" s="579">
        <v>7.2</v>
      </c>
      <c r="P181" s="579">
        <v>7.2</v>
      </c>
    </row>
    <row r="182" spans="2:16" s="333" customFormat="1" ht="15" customHeight="1" x14ac:dyDescent="0.25">
      <c r="B182" s="465" t="s">
        <v>32</v>
      </c>
      <c r="C182" s="465" t="s">
        <v>101</v>
      </c>
      <c r="D182" s="579">
        <v>1.8</v>
      </c>
      <c r="E182" s="579">
        <v>1.8</v>
      </c>
      <c r="F182" s="579">
        <v>1.9</v>
      </c>
      <c r="G182" s="579">
        <v>2.2000000000000002</v>
      </c>
      <c r="H182" s="579">
        <v>2.2999999999999998</v>
      </c>
      <c r="I182" s="579">
        <v>3</v>
      </c>
      <c r="J182" s="579">
        <v>3.3</v>
      </c>
      <c r="K182" s="579">
        <v>4</v>
      </c>
      <c r="L182" s="579">
        <v>4.7</v>
      </c>
      <c r="M182" s="579">
        <v>5.8</v>
      </c>
      <c r="N182" s="579">
        <v>5.8</v>
      </c>
      <c r="O182" s="579">
        <v>5.8</v>
      </c>
      <c r="P182" s="579">
        <v>5.8</v>
      </c>
    </row>
    <row r="183" spans="2:16" s="333" customFormat="1" ht="15" customHeight="1" x14ac:dyDescent="0.25">
      <c r="B183" s="465" t="s">
        <v>32</v>
      </c>
      <c r="C183" s="465" t="s">
        <v>53</v>
      </c>
      <c r="D183" s="579">
        <v>13.6</v>
      </c>
      <c r="E183" s="579">
        <v>11.6</v>
      </c>
      <c r="F183" s="579">
        <v>10.8</v>
      </c>
      <c r="G183" s="579">
        <v>9.9</v>
      </c>
      <c r="H183" s="579">
        <v>9.6</v>
      </c>
      <c r="I183" s="579">
        <v>9</v>
      </c>
      <c r="J183" s="579">
        <v>8.5</v>
      </c>
      <c r="K183" s="579">
        <v>7.9</v>
      </c>
      <c r="L183" s="579">
        <v>7.9</v>
      </c>
      <c r="M183" s="579">
        <v>7.9</v>
      </c>
      <c r="N183" s="579">
        <v>7.9</v>
      </c>
      <c r="O183" s="579">
        <v>7.9</v>
      </c>
      <c r="P183" s="579">
        <v>7.9</v>
      </c>
    </row>
    <row r="184" spans="2:16" s="333" customFormat="1" ht="15" customHeight="1" x14ac:dyDescent="0.25">
      <c r="B184" s="465" t="s">
        <v>32</v>
      </c>
      <c r="C184" s="465" t="s">
        <v>28</v>
      </c>
      <c r="D184" s="579">
        <v>11.3</v>
      </c>
      <c r="E184" s="579">
        <v>9.4</v>
      </c>
      <c r="F184" s="579">
        <v>8.3000000000000007</v>
      </c>
      <c r="G184" s="579">
        <v>7.6</v>
      </c>
      <c r="H184" s="579">
        <v>6.8</v>
      </c>
      <c r="I184" s="579">
        <v>6</v>
      </c>
      <c r="J184" s="579">
        <v>5.3</v>
      </c>
      <c r="K184" s="579">
        <v>4.5</v>
      </c>
      <c r="L184" s="579">
        <v>4.5</v>
      </c>
      <c r="M184" s="579">
        <v>4.5</v>
      </c>
      <c r="N184" s="579">
        <v>4.5</v>
      </c>
      <c r="O184" s="579">
        <v>4.5</v>
      </c>
      <c r="P184" s="579">
        <v>4.5</v>
      </c>
    </row>
    <row r="185" spans="2:16" s="333" customFormat="1" ht="15" customHeight="1" x14ac:dyDescent="0.25">
      <c r="B185" s="465" t="s">
        <v>32</v>
      </c>
      <c r="C185" s="465" t="s">
        <v>12</v>
      </c>
      <c r="D185" s="579">
        <v>11.4</v>
      </c>
      <c r="E185" s="579">
        <v>9.6999999999999993</v>
      </c>
      <c r="F185" s="579">
        <v>9.1999999999999993</v>
      </c>
      <c r="G185" s="579">
        <v>9</v>
      </c>
      <c r="H185" s="579">
        <v>8.5</v>
      </c>
      <c r="I185" s="579">
        <v>8.1999999999999993</v>
      </c>
      <c r="J185" s="579">
        <v>7.7</v>
      </c>
      <c r="K185" s="579">
        <v>7.4</v>
      </c>
      <c r="L185" s="579">
        <v>7.7</v>
      </c>
      <c r="M185" s="579">
        <v>8.1999999999999993</v>
      </c>
      <c r="N185" s="579">
        <v>8.1999999999999993</v>
      </c>
      <c r="O185" s="579">
        <v>8.1999999999999993</v>
      </c>
      <c r="P185" s="579">
        <v>8.1999999999999993</v>
      </c>
    </row>
    <row r="186" spans="2:16" s="333" customFormat="1" ht="15" customHeight="1" x14ac:dyDescent="0.25">
      <c r="B186" s="465" t="s">
        <v>32</v>
      </c>
      <c r="C186" s="465" t="s">
        <v>147</v>
      </c>
      <c r="D186" s="579">
        <v>10.9</v>
      </c>
      <c r="E186" s="579">
        <v>8.8000000000000007</v>
      </c>
      <c r="F186" s="579">
        <v>8.1</v>
      </c>
      <c r="G186" s="579">
        <v>7.3</v>
      </c>
      <c r="H186" s="579">
        <v>7</v>
      </c>
      <c r="I186" s="579">
        <v>6.7</v>
      </c>
      <c r="J186" s="579">
        <v>6.3</v>
      </c>
      <c r="K186" s="579">
        <v>6</v>
      </c>
      <c r="L186" s="579">
        <v>6</v>
      </c>
      <c r="M186" s="579">
        <v>6</v>
      </c>
      <c r="N186" s="579">
        <v>6</v>
      </c>
      <c r="O186" s="579">
        <v>6</v>
      </c>
      <c r="P186" s="579">
        <v>6</v>
      </c>
    </row>
    <row r="187" spans="2:16" s="333" customFormat="1" ht="15" customHeight="1" x14ac:dyDescent="0.25">
      <c r="B187" s="465" t="s">
        <v>32</v>
      </c>
      <c r="C187" s="465" t="s">
        <v>67</v>
      </c>
      <c r="D187" s="579">
        <v>17.2</v>
      </c>
      <c r="E187" s="579">
        <v>15</v>
      </c>
      <c r="F187" s="579">
        <v>14.2</v>
      </c>
      <c r="G187" s="579">
        <v>12.9</v>
      </c>
      <c r="H187" s="579">
        <v>12.5</v>
      </c>
      <c r="I187" s="579">
        <v>12</v>
      </c>
      <c r="J187" s="579">
        <v>10.5</v>
      </c>
      <c r="K187" s="579">
        <v>9</v>
      </c>
      <c r="L187" s="579">
        <v>9</v>
      </c>
      <c r="M187" s="579">
        <v>9</v>
      </c>
      <c r="N187" s="579">
        <v>9</v>
      </c>
      <c r="O187" s="579">
        <v>9</v>
      </c>
      <c r="P187" s="579">
        <v>9</v>
      </c>
    </row>
    <row r="188" spans="2:16" s="333" customFormat="1" ht="15" customHeight="1" x14ac:dyDescent="0.25">
      <c r="B188" s="465" t="s">
        <v>32</v>
      </c>
      <c r="C188" s="465" t="s">
        <v>48</v>
      </c>
      <c r="D188" s="579">
        <v>25.1</v>
      </c>
      <c r="E188" s="579">
        <v>19.8</v>
      </c>
      <c r="F188" s="579">
        <v>17</v>
      </c>
      <c r="G188" s="579">
        <v>15.4</v>
      </c>
      <c r="H188" s="579">
        <v>13.3</v>
      </c>
      <c r="I188" s="579">
        <v>12.1</v>
      </c>
      <c r="J188" s="579">
        <v>11.2</v>
      </c>
      <c r="K188" s="579">
        <v>10.1</v>
      </c>
      <c r="L188" s="579">
        <v>10.1</v>
      </c>
      <c r="M188" s="579">
        <v>10.1</v>
      </c>
      <c r="N188" s="579">
        <v>10.1</v>
      </c>
      <c r="O188" s="579">
        <v>10.1</v>
      </c>
      <c r="P188" s="579">
        <v>10.1</v>
      </c>
    </row>
    <row r="189" spans="2:16" s="333" customFormat="1" ht="15" customHeight="1" x14ac:dyDescent="0.25">
      <c r="B189" s="465" t="s">
        <v>32</v>
      </c>
      <c r="C189" s="465" t="s">
        <v>72</v>
      </c>
      <c r="D189" s="579">
        <v>11.5</v>
      </c>
      <c r="E189" s="579">
        <v>9.6</v>
      </c>
      <c r="F189" s="579">
        <v>8.4</v>
      </c>
      <c r="G189" s="579">
        <v>7.7</v>
      </c>
      <c r="H189" s="579">
        <v>6.9</v>
      </c>
      <c r="I189" s="579">
        <v>6.1</v>
      </c>
      <c r="J189" s="579">
        <v>5.4</v>
      </c>
      <c r="K189" s="579">
        <v>4.5999999999999996</v>
      </c>
      <c r="L189" s="579">
        <v>4.5999999999999996</v>
      </c>
      <c r="M189" s="579">
        <v>4.5999999999999996</v>
      </c>
      <c r="N189" s="579">
        <v>4.5999999999999996</v>
      </c>
      <c r="O189" s="579">
        <v>4.5999999999999996</v>
      </c>
      <c r="P189" s="579">
        <v>4.5999999999999996</v>
      </c>
    </row>
    <row r="190" spans="2:16" s="333" customFormat="1" ht="15" customHeight="1" x14ac:dyDescent="0.25">
      <c r="B190" s="465" t="s">
        <v>32</v>
      </c>
      <c r="C190" s="465" t="s">
        <v>40</v>
      </c>
      <c r="D190" s="579">
        <v>22.6</v>
      </c>
      <c r="E190" s="579">
        <v>17.5</v>
      </c>
      <c r="F190" s="579">
        <v>14.9</v>
      </c>
      <c r="G190" s="579">
        <v>13.6</v>
      </c>
      <c r="H190" s="579">
        <v>11.7</v>
      </c>
      <c r="I190" s="579">
        <v>10.9</v>
      </c>
      <c r="J190" s="579">
        <v>9.9</v>
      </c>
      <c r="K190" s="579">
        <v>8.9</v>
      </c>
      <c r="L190" s="579">
        <v>8.9</v>
      </c>
      <c r="M190" s="579">
        <v>8.9</v>
      </c>
      <c r="N190" s="579">
        <v>8.9</v>
      </c>
      <c r="O190" s="579">
        <v>8.9</v>
      </c>
      <c r="P190" s="579">
        <v>8.9</v>
      </c>
    </row>
    <row r="191" spans="2:16" s="333" customFormat="1" ht="15" customHeight="1" x14ac:dyDescent="0.25">
      <c r="B191" s="465" t="s">
        <v>32</v>
      </c>
      <c r="C191" s="465" t="s">
        <v>70</v>
      </c>
      <c r="D191" s="579">
        <v>10.5</v>
      </c>
      <c r="E191" s="579">
        <v>9.1999999999999993</v>
      </c>
      <c r="F191" s="579">
        <v>8.6999999999999993</v>
      </c>
      <c r="G191" s="579">
        <v>7.9</v>
      </c>
      <c r="H191" s="579">
        <v>7.7</v>
      </c>
      <c r="I191" s="579">
        <v>7.7</v>
      </c>
      <c r="J191" s="579">
        <v>7.3</v>
      </c>
      <c r="K191" s="579">
        <v>7</v>
      </c>
      <c r="L191" s="579">
        <v>7</v>
      </c>
      <c r="M191" s="579">
        <v>7</v>
      </c>
      <c r="N191" s="579">
        <v>7</v>
      </c>
      <c r="O191" s="579">
        <v>7</v>
      </c>
      <c r="P191" s="579">
        <v>7</v>
      </c>
    </row>
    <row r="192" spans="2:16" s="333" customFormat="1" ht="15" customHeight="1" x14ac:dyDescent="0.25">
      <c r="B192" s="465" t="s">
        <v>32</v>
      </c>
      <c r="C192" s="465" t="s">
        <v>85</v>
      </c>
      <c r="D192" s="579">
        <v>2.4</v>
      </c>
      <c r="E192" s="579">
        <v>2</v>
      </c>
      <c r="F192" s="579">
        <v>1.7</v>
      </c>
      <c r="G192" s="579">
        <v>1.6</v>
      </c>
      <c r="H192" s="579">
        <v>1.4</v>
      </c>
      <c r="I192" s="579">
        <v>1.3</v>
      </c>
      <c r="J192" s="579">
        <v>1.1000000000000001</v>
      </c>
      <c r="K192" s="579">
        <v>0.9</v>
      </c>
      <c r="L192" s="579">
        <v>0.9</v>
      </c>
      <c r="M192" s="579">
        <v>0.9</v>
      </c>
      <c r="N192" s="579">
        <v>0.9</v>
      </c>
      <c r="O192" s="579">
        <v>0.9</v>
      </c>
      <c r="P192" s="579">
        <v>0.9</v>
      </c>
    </row>
    <row r="193" spans="2:16" s="333" customFormat="1" ht="15" customHeight="1" x14ac:dyDescent="0.25">
      <c r="B193" s="465" t="s">
        <v>32</v>
      </c>
      <c r="C193" s="465" t="s">
        <v>151</v>
      </c>
      <c r="D193" s="579">
        <v>21.2</v>
      </c>
      <c r="E193" s="579">
        <v>16.8</v>
      </c>
      <c r="F193" s="579">
        <v>14.7</v>
      </c>
      <c r="G193" s="579">
        <v>13.4</v>
      </c>
      <c r="H193" s="579">
        <v>11.8</v>
      </c>
      <c r="I193" s="579">
        <v>10.8</v>
      </c>
      <c r="J193" s="579">
        <v>9.6999999999999993</v>
      </c>
      <c r="K193" s="579">
        <v>8.6</v>
      </c>
      <c r="L193" s="579">
        <v>8.6</v>
      </c>
      <c r="M193" s="579">
        <v>8.6</v>
      </c>
      <c r="N193" s="579">
        <v>8.6</v>
      </c>
      <c r="O193" s="579">
        <v>8.6</v>
      </c>
      <c r="P193" s="579">
        <v>8.6</v>
      </c>
    </row>
    <row r="194" spans="2:16" s="333" customFormat="1" ht="15" customHeight="1" x14ac:dyDescent="0.25">
      <c r="B194" s="465" t="s">
        <v>32</v>
      </c>
      <c r="C194" s="465" t="s">
        <v>90</v>
      </c>
      <c r="D194" s="579">
        <v>15.3</v>
      </c>
      <c r="E194" s="579">
        <v>12</v>
      </c>
      <c r="F194" s="579">
        <v>10.199999999999999</v>
      </c>
      <c r="G194" s="579">
        <v>9.3000000000000007</v>
      </c>
      <c r="H194" s="579">
        <v>8</v>
      </c>
      <c r="I194" s="579">
        <v>7.4</v>
      </c>
      <c r="J194" s="579">
        <v>6.9</v>
      </c>
      <c r="K194" s="579">
        <v>6.7</v>
      </c>
      <c r="L194" s="579">
        <v>6.7</v>
      </c>
      <c r="M194" s="579">
        <v>6.7</v>
      </c>
      <c r="N194" s="579">
        <v>6.7</v>
      </c>
      <c r="O194" s="579">
        <v>6.7</v>
      </c>
      <c r="P194" s="579">
        <v>6.7</v>
      </c>
    </row>
    <row r="195" spans="2:16" s="333" customFormat="1" ht="15" customHeight="1" x14ac:dyDescent="0.25">
      <c r="B195" s="465" t="s">
        <v>32</v>
      </c>
      <c r="C195" s="465" t="s">
        <v>112</v>
      </c>
      <c r="D195" s="579">
        <v>16.5</v>
      </c>
      <c r="E195" s="579">
        <v>13.8</v>
      </c>
      <c r="F195" s="579">
        <v>12.1</v>
      </c>
      <c r="G195" s="579">
        <v>11</v>
      </c>
      <c r="H195" s="579">
        <v>9.9</v>
      </c>
      <c r="I195" s="579">
        <v>8.8000000000000007</v>
      </c>
      <c r="J195" s="579">
        <v>7.7</v>
      </c>
      <c r="K195" s="579">
        <v>6.6</v>
      </c>
      <c r="L195" s="579">
        <v>6.6</v>
      </c>
      <c r="M195" s="579">
        <v>6.6</v>
      </c>
      <c r="N195" s="579">
        <v>6.6</v>
      </c>
      <c r="O195" s="579">
        <v>6.6</v>
      </c>
      <c r="P195" s="579">
        <v>6.6</v>
      </c>
    </row>
    <row r="196" spans="2:16" s="333" customFormat="1" ht="15" customHeight="1" x14ac:dyDescent="0.25">
      <c r="B196" s="465" t="s">
        <v>32</v>
      </c>
      <c r="C196" s="465" t="s">
        <v>106</v>
      </c>
      <c r="D196" s="579">
        <v>17.7</v>
      </c>
      <c r="E196" s="579">
        <v>14.4</v>
      </c>
      <c r="F196" s="579">
        <v>12.7</v>
      </c>
      <c r="G196" s="579">
        <v>11.5</v>
      </c>
      <c r="H196" s="579">
        <v>10.3</v>
      </c>
      <c r="I196" s="579">
        <v>9.3000000000000007</v>
      </c>
      <c r="J196" s="579">
        <v>8.1</v>
      </c>
      <c r="K196" s="579">
        <v>7.2</v>
      </c>
      <c r="L196" s="579">
        <v>7.2</v>
      </c>
      <c r="M196" s="579">
        <v>7.2</v>
      </c>
      <c r="N196" s="579">
        <v>7.2</v>
      </c>
      <c r="O196" s="579">
        <v>7.2</v>
      </c>
      <c r="P196" s="579">
        <v>7.2</v>
      </c>
    </row>
    <row r="197" spans="2:16" s="333" customFormat="1" ht="15" customHeight="1" x14ac:dyDescent="0.25">
      <c r="B197" s="465" t="s">
        <v>32</v>
      </c>
      <c r="C197" s="465" t="s">
        <v>121</v>
      </c>
      <c r="D197" s="579">
        <v>8.4</v>
      </c>
      <c r="E197" s="579">
        <v>7</v>
      </c>
      <c r="F197" s="579">
        <v>6.2</v>
      </c>
      <c r="G197" s="579">
        <v>5.6</v>
      </c>
      <c r="H197" s="579">
        <v>5.0999999999999996</v>
      </c>
      <c r="I197" s="579">
        <v>4.5</v>
      </c>
      <c r="J197" s="579">
        <v>3.9</v>
      </c>
      <c r="K197" s="579">
        <v>3.4</v>
      </c>
      <c r="L197" s="579">
        <v>3.4</v>
      </c>
      <c r="M197" s="579">
        <v>3.4</v>
      </c>
      <c r="N197" s="579">
        <v>3.4</v>
      </c>
      <c r="O197" s="579">
        <v>3.4</v>
      </c>
      <c r="P197" s="579">
        <v>3.4</v>
      </c>
    </row>
    <row r="198" spans="2:16" s="333" customFormat="1" ht="15" customHeight="1" x14ac:dyDescent="0.25">
      <c r="B198" s="465" t="s">
        <v>32</v>
      </c>
      <c r="C198" s="465" t="s">
        <v>135</v>
      </c>
      <c r="D198" s="579">
        <v>17.8</v>
      </c>
      <c r="E198" s="579">
        <v>15.2</v>
      </c>
      <c r="F198" s="579">
        <v>14.1</v>
      </c>
      <c r="G198" s="579">
        <v>12.9</v>
      </c>
      <c r="H198" s="579">
        <v>12.3</v>
      </c>
      <c r="I198" s="579">
        <v>11.3</v>
      </c>
      <c r="J198" s="579">
        <v>10.1</v>
      </c>
      <c r="K198" s="579">
        <v>9.1</v>
      </c>
      <c r="L198" s="579">
        <v>9.1</v>
      </c>
      <c r="M198" s="579">
        <v>9.1</v>
      </c>
      <c r="N198" s="579">
        <v>9.1</v>
      </c>
      <c r="O198" s="579">
        <v>9.1</v>
      </c>
      <c r="P198" s="579">
        <v>9.1</v>
      </c>
    </row>
    <row r="199" spans="2:16" s="333" customFormat="1" ht="15" customHeight="1" x14ac:dyDescent="0.25">
      <c r="B199" s="465" t="s">
        <v>32</v>
      </c>
      <c r="C199" s="465" t="s">
        <v>149</v>
      </c>
      <c r="D199" s="579">
        <v>13.7</v>
      </c>
      <c r="E199" s="579">
        <v>11.2</v>
      </c>
      <c r="F199" s="579">
        <v>10.1</v>
      </c>
      <c r="G199" s="579">
        <v>9.1999999999999993</v>
      </c>
      <c r="H199" s="579">
        <v>8.6999999999999993</v>
      </c>
      <c r="I199" s="579">
        <v>8.1</v>
      </c>
      <c r="J199" s="579">
        <v>7.6</v>
      </c>
      <c r="K199" s="579">
        <v>7.3</v>
      </c>
      <c r="L199" s="579">
        <v>7.3</v>
      </c>
      <c r="M199" s="579">
        <v>7.3</v>
      </c>
      <c r="N199" s="579">
        <v>7.3</v>
      </c>
      <c r="O199" s="579">
        <v>7.3</v>
      </c>
      <c r="P199" s="579">
        <v>7.3</v>
      </c>
    </row>
    <row r="200" spans="2:16" s="333" customFormat="1" ht="15" customHeight="1" x14ac:dyDescent="0.25">
      <c r="B200" s="465" t="s">
        <v>32</v>
      </c>
      <c r="C200" s="465" t="s">
        <v>130</v>
      </c>
      <c r="D200" s="579">
        <v>1.4</v>
      </c>
      <c r="E200" s="579">
        <v>1.2</v>
      </c>
      <c r="F200" s="579">
        <v>1</v>
      </c>
      <c r="G200" s="579">
        <v>0.9</v>
      </c>
      <c r="H200" s="579">
        <v>0.8</v>
      </c>
      <c r="I200" s="579">
        <v>0.7</v>
      </c>
      <c r="J200" s="579">
        <v>0.7</v>
      </c>
      <c r="K200" s="579">
        <v>0.6</v>
      </c>
      <c r="L200" s="579">
        <v>0.6</v>
      </c>
      <c r="M200" s="579">
        <v>0.6</v>
      </c>
      <c r="N200" s="579">
        <v>0.6</v>
      </c>
      <c r="O200" s="579">
        <v>0.6</v>
      </c>
      <c r="P200" s="579">
        <v>0.6</v>
      </c>
    </row>
    <row r="201" spans="2:16" s="333" customFormat="1" ht="15" customHeight="1" x14ac:dyDescent="0.25">
      <c r="B201" s="465" t="s">
        <v>32</v>
      </c>
      <c r="C201" s="465" t="s">
        <v>133</v>
      </c>
      <c r="D201" s="579">
        <v>15.2</v>
      </c>
      <c r="E201" s="579">
        <v>12.3</v>
      </c>
      <c r="F201" s="579">
        <v>11.2</v>
      </c>
      <c r="G201" s="579">
        <v>10.199999999999999</v>
      </c>
      <c r="H201" s="579">
        <v>9.6</v>
      </c>
      <c r="I201" s="579">
        <v>9.1</v>
      </c>
      <c r="J201" s="579">
        <v>8.3000000000000007</v>
      </c>
      <c r="K201" s="579">
        <v>7.4</v>
      </c>
      <c r="L201" s="579">
        <v>7.4</v>
      </c>
      <c r="M201" s="579">
        <v>7.4</v>
      </c>
      <c r="N201" s="579">
        <v>7.4</v>
      </c>
      <c r="O201" s="579">
        <v>7.4</v>
      </c>
      <c r="P201" s="579">
        <v>7.4</v>
      </c>
    </row>
    <row r="202" spans="2:16" s="333" customFormat="1" ht="15" customHeight="1" x14ac:dyDescent="0.25">
      <c r="B202" s="465" t="s">
        <v>32</v>
      </c>
      <c r="C202" s="465" t="s">
        <v>128</v>
      </c>
      <c r="D202" s="579">
        <v>7.6</v>
      </c>
      <c r="E202" s="579">
        <v>6</v>
      </c>
      <c r="F202" s="579">
        <v>5.5</v>
      </c>
      <c r="G202" s="579">
        <v>5</v>
      </c>
      <c r="H202" s="579">
        <v>4.8</v>
      </c>
      <c r="I202" s="579">
        <v>4.9000000000000004</v>
      </c>
      <c r="J202" s="579">
        <v>5</v>
      </c>
      <c r="K202" s="579">
        <v>5.2</v>
      </c>
      <c r="L202" s="579">
        <v>5.2</v>
      </c>
      <c r="M202" s="579">
        <v>5.2</v>
      </c>
      <c r="N202" s="579">
        <v>5.2</v>
      </c>
      <c r="O202" s="579">
        <v>5.2</v>
      </c>
      <c r="P202" s="579">
        <v>5.2</v>
      </c>
    </row>
    <row r="203" spans="2:16" s="333" customFormat="1" ht="15" customHeight="1" x14ac:dyDescent="0.25">
      <c r="B203" s="465" t="s">
        <v>32</v>
      </c>
      <c r="C203" s="465" t="s">
        <v>156</v>
      </c>
      <c r="D203" s="579">
        <v>10.6</v>
      </c>
      <c r="E203" s="579">
        <v>8.8000000000000007</v>
      </c>
      <c r="F203" s="579">
        <v>7.8</v>
      </c>
      <c r="G203" s="579">
        <v>7.1</v>
      </c>
      <c r="H203" s="579">
        <v>6.4</v>
      </c>
      <c r="I203" s="579">
        <v>6.3</v>
      </c>
      <c r="J203" s="579">
        <v>5.7</v>
      </c>
      <c r="K203" s="579">
        <v>5.4</v>
      </c>
      <c r="L203" s="579">
        <v>5.4</v>
      </c>
      <c r="M203" s="579">
        <v>5.4</v>
      </c>
      <c r="N203" s="579">
        <v>5.4</v>
      </c>
      <c r="O203" s="579">
        <v>5.4</v>
      </c>
      <c r="P203" s="579">
        <v>5.4</v>
      </c>
    </row>
    <row r="204" spans="2:16" s="333" customFormat="1" ht="15" customHeight="1" x14ac:dyDescent="0.25">
      <c r="B204" s="465" t="s">
        <v>32</v>
      </c>
      <c r="C204" s="465" t="s">
        <v>158</v>
      </c>
      <c r="D204" s="579">
        <v>19.8</v>
      </c>
      <c r="E204" s="579">
        <v>16</v>
      </c>
      <c r="F204" s="579">
        <v>14</v>
      </c>
      <c r="G204" s="579">
        <v>12.7</v>
      </c>
      <c r="H204" s="579">
        <v>11.4</v>
      </c>
      <c r="I204" s="579">
        <v>11.3</v>
      </c>
      <c r="J204" s="579">
        <v>10.9</v>
      </c>
      <c r="K204" s="579">
        <v>11.1</v>
      </c>
      <c r="L204" s="579">
        <v>11.1</v>
      </c>
      <c r="M204" s="579">
        <v>11.1</v>
      </c>
      <c r="N204" s="579">
        <v>11.1</v>
      </c>
      <c r="O204" s="579">
        <v>11.1</v>
      </c>
      <c r="P204" s="579">
        <v>11.1</v>
      </c>
    </row>
    <row r="205" spans="2:16" s="333" customFormat="1" ht="15" customHeight="1" x14ac:dyDescent="0.25">
      <c r="B205" s="465" t="s">
        <v>32</v>
      </c>
      <c r="C205" s="465" t="s">
        <v>144</v>
      </c>
      <c r="D205" s="579">
        <v>5.2</v>
      </c>
      <c r="E205" s="579">
        <v>4.4000000000000004</v>
      </c>
      <c r="F205" s="579">
        <v>4.0999999999999996</v>
      </c>
      <c r="G205" s="579">
        <v>3.7</v>
      </c>
      <c r="H205" s="579">
        <v>3.6</v>
      </c>
      <c r="I205" s="579">
        <v>3.8</v>
      </c>
      <c r="J205" s="579">
        <v>3.8</v>
      </c>
      <c r="K205" s="579">
        <v>4.5</v>
      </c>
      <c r="L205" s="579">
        <v>4.5</v>
      </c>
      <c r="M205" s="579">
        <v>4.5</v>
      </c>
      <c r="N205" s="579">
        <v>4.5</v>
      </c>
      <c r="O205" s="579">
        <v>4.5</v>
      </c>
      <c r="P205" s="579">
        <v>4.5</v>
      </c>
    </row>
    <row r="206" spans="2:16" s="333" customFormat="1" ht="15" customHeight="1" x14ac:dyDescent="0.25">
      <c r="B206" s="465" t="s">
        <v>32</v>
      </c>
      <c r="C206" s="465" t="s">
        <v>193</v>
      </c>
      <c r="D206" s="579">
        <v>23.4</v>
      </c>
      <c r="E206" s="579">
        <v>19.2</v>
      </c>
      <c r="F206" s="579">
        <v>17.5</v>
      </c>
      <c r="G206" s="579">
        <v>15.9</v>
      </c>
      <c r="H206" s="579">
        <v>14.8</v>
      </c>
      <c r="I206" s="579">
        <v>13.9</v>
      </c>
      <c r="J206" s="579">
        <v>12.7</v>
      </c>
      <c r="K206" s="579">
        <v>11.9</v>
      </c>
      <c r="L206" s="579">
        <v>11.9</v>
      </c>
      <c r="M206" s="579">
        <v>11.9</v>
      </c>
      <c r="N206" s="579">
        <v>11.9</v>
      </c>
      <c r="O206" s="579">
        <v>11.9</v>
      </c>
      <c r="P206" s="579">
        <v>11.9</v>
      </c>
    </row>
    <row r="207" spans="2:16" s="333" customFormat="1" ht="15" customHeight="1" x14ac:dyDescent="0.25">
      <c r="B207" s="465" t="s">
        <v>63</v>
      </c>
      <c r="C207" s="465" t="s">
        <v>12</v>
      </c>
      <c r="D207" s="579">
        <v>12.6</v>
      </c>
      <c r="E207" s="579">
        <v>10.5</v>
      </c>
      <c r="F207" s="579">
        <v>9.3000000000000007</v>
      </c>
      <c r="G207" s="579">
        <v>8.4</v>
      </c>
      <c r="H207" s="579">
        <v>7.6</v>
      </c>
      <c r="I207" s="579">
        <v>6.7</v>
      </c>
      <c r="J207" s="579">
        <v>5.9</v>
      </c>
      <c r="K207" s="579">
        <v>5</v>
      </c>
      <c r="L207" s="579">
        <v>5</v>
      </c>
      <c r="M207" s="579">
        <v>5</v>
      </c>
      <c r="N207" s="579">
        <v>5</v>
      </c>
      <c r="O207" s="579">
        <v>5</v>
      </c>
      <c r="P207" s="579">
        <v>5</v>
      </c>
    </row>
    <row r="208" spans="2:16" s="333" customFormat="1" ht="15" customHeight="1" x14ac:dyDescent="0.25">
      <c r="B208" s="465" t="s">
        <v>63</v>
      </c>
      <c r="C208" s="465" t="s">
        <v>82</v>
      </c>
      <c r="D208" s="579">
        <v>18.5</v>
      </c>
      <c r="E208" s="579">
        <v>15.4</v>
      </c>
      <c r="F208" s="579">
        <v>13.5</v>
      </c>
      <c r="G208" s="579">
        <v>12.3</v>
      </c>
      <c r="H208" s="579">
        <v>11.1</v>
      </c>
      <c r="I208" s="579">
        <v>9.8000000000000007</v>
      </c>
      <c r="J208" s="579">
        <v>8.6</v>
      </c>
      <c r="K208" s="579">
        <v>7.4</v>
      </c>
      <c r="L208" s="579">
        <v>7.4</v>
      </c>
      <c r="M208" s="579">
        <v>7.4</v>
      </c>
      <c r="N208" s="579">
        <v>7.4</v>
      </c>
      <c r="O208" s="579">
        <v>7.4</v>
      </c>
      <c r="P208" s="579">
        <v>7.4</v>
      </c>
    </row>
    <row r="209" spans="2:16" s="333" customFormat="1" ht="15" customHeight="1" x14ac:dyDescent="0.25">
      <c r="B209" s="465" t="s">
        <v>63</v>
      </c>
      <c r="C209" s="465" t="s">
        <v>101</v>
      </c>
      <c r="D209" s="579">
        <v>13.7</v>
      </c>
      <c r="E209" s="579">
        <v>11.4</v>
      </c>
      <c r="F209" s="579">
        <v>10.1</v>
      </c>
      <c r="G209" s="579">
        <v>9.3000000000000007</v>
      </c>
      <c r="H209" s="579">
        <v>8.5</v>
      </c>
      <c r="I209" s="579">
        <v>8.3000000000000007</v>
      </c>
      <c r="J209" s="579">
        <v>7.3</v>
      </c>
      <c r="K209" s="579">
        <v>6.2</v>
      </c>
      <c r="L209" s="579">
        <v>6.2</v>
      </c>
      <c r="M209" s="579">
        <v>6.2</v>
      </c>
      <c r="N209" s="579">
        <v>6.2</v>
      </c>
      <c r="O209" s="579">
        <v>6.2</v>
      </c>
      <c r="P209" s="579">
        <v>6.2</v>
      </c>
    </row>
    <row r="210" spans="2:16" s="333" customFormat="1" ht="15" customHeight="1" x14ac:dyDescent="0.25">
      <c r="B210" s="465" t="s">
        <v>53</v>
      </c>
      <c r="C210" s="465" t="s">
        <v>28</v>
      </c>
      <c r="D210" s="579">
        <v>8.5</v>
      </c>
      <c r="E210" s="579">
        <v>6.8</v>
      </c>
      <c r="F210" s="579">
        <v>6.3</v>
      </c>
      <c r="G210" s="579">
        <v>5.8</v>
      </c>
      <c r="H210" s="579">
        <v>5.4</v>
      </c>
      <c r="I210" s="579">
        <v>4.8</v>
      </c>
      <c r="J210" s="579">
        <v>4.2</v>
      </c>
      <c r="K210" s="579">
        <v>3.6</v>
      </c>
      <c r="L210" s="579">
        <v>3.6</v>
      </c>
      <c r="M210" s="579">
        <v>3.6</v>
      </c>
      <c r="N210" s="579">
        <v>3.6</v>
      </c>
      <c r="O210" s="579">
        <v>3.6</v>
      </c>
      <c r="P210" s="579">
        <v>3.6</v>
      </c>
    </row>
    <row r="211" spans="2:16" s="333" customFormat="1" ht="15" customHeight="1" x14ac:dyDescent="0.25">
      <c r="B211" s="465" t="s">
        <v>53</v>
      </c>
      <c r="C211" s="465" t="s">
        <v>12</v>
      </c>
      <c r="D211" s="579">
        <v>7.8</v>
      </c>
      <c r="E211" s="579">
        <v>6.9</v>
      </c>
      <c r="F211" s="579">
        <v>6.2</v>
      </c>
      <c r="G211" s="579">
        <v>5.8</v>
      </c>
      <c r="H211" s="579">
        <v>5.3</v>
      </c>
      <c r="I211" s="579">
        <v>4.9000000000000004</v>
      </c>
      <c r="J211" s="579">
        <v>4.4000000000000004</v>
      </c>
      <c r="K211" s="579">
        <v>4.0999999999999996</v>
      </c>
      <c r="L211" s="579">
        <v>4.0999999999999996</v>
      </c>
      <c r="M211" s="579">
        <v>4.0999999999999996</v>
      </c>
      <c r="N211" s="579">
        <v>4.0999999999999996</v>
      </c>
      <c r="O211" s="579">
        <v>4.0999999999999996</v>
      </c>
      <c r="P211" s="579">
        <v>4.0999999999999996</v>
      </c>
    </row>
    <row r="212" spans="2:16" s="333" customFormat="1" ht="15" customHeight="1" x14ac:dyDescent="0.25">
      <c r="B212" s="465" t="s">
        <v>53</v>
      </c>
      <c r="C212" s="465" t="s">
        <v>147</v>
      </c>
      <c r="D212" s="579">
        <v>12</v>
      </c>
      <c r="E212" s="579">
        <v>10.3</v>
      </c>
      <c r="F212" s="579">
        <v>9.4</v>
      </c>
      <c r="G212" s="579">
        <v>8.5</v>
      </c>
      <c r="H212" s="579">
        <v>8.1</v>
      </c>
      <c r="I212" s="579">
        <v>7.2</v>
      </c>
      <c r="J212" s="579">
        <v>6.3</v>
      </c>
      <c r="K212" s="579">
        <v>5.4</v>
      </c>
      <c r="L212" s="579">
        <v>5.4</v>
      </c>
      <c r="M212" s="579">
        <v>5.4</v>
      </c>
      <c r="N212" s="579">
        <v>5.4</v>
      </c>
      <c r="O212" s="579">
        <v>5.4</v>
      </c>
      <c r="P212" s="579">
        <v>5.4</v>
      </c>
    </row>
    <row r="213" spans="2:16" s="333" customFormat="1" ht="15" customHeight="1" x14ac:dyDescent="0.25">
      <c r="B213" s="465" t="s">
        <v>53</v>
      </c>
      <c r="C213" s="465" t="s">
        <v>260</v>
      </c>
      <c r="D213" s="579">
        <v>13.2</v>
      </c>
      <c r="E213" s="579">
        <v>11.7</v>
      </c>
      <c r="F213" s="579">
        <v>11</v>
      </c>
      <c r="G213" s="579">
        <v>10</v>
      </c>
      <c r="H213" s="579">
        <v>9.6999999999999993</v>
      </c>
      <c r="I213" s="579">
        <v>9.1</v>
      </c>
      <c r="J213" s="579">
        <v>8.5</v>
      </c>
      <c r="K213" s="579">
        <v>7.9</v>
      </c>
      <c r="L213" s="579">
        <v>7.9</v>
      </c>
      <c r="M213" s="579">
        <v>7.9</v>
      </c>
      <c r="N213" s="579">
        <v>7.9</v>
      </c>
      <c r="O213" s="579">
        <v>7.9</v>
      </c>
      <c r="P213" s="579">
        <v>7.9</v>
      </c>
    </row>
    <row r="214" spans="2:16" s="333" customFormat="1" ht="15" customHeight="1" x14ac:dyDescent="0.25">
      <c r="B214" s="465" t="s">
        <v>53</v>
      </c>
      <c r="C214" s="465" t="s">
        <v>67</v>
      </c>
      <c r="D214" s="579">
        <v>10.5</v>
      </c>
      <c r="E214" s="579">
        <v>9.6</v>
      </c>
      <c r="F214" s="579">
        <v>9.1</v>
      </c>
      <c r="G214" s="579">
        <v>8.6</v>
      </c>
      <c r="H214" s="579">
        <v>7.9</v>
      </c>
      <c r="I214" s="579">
        <v>7.5</v>
      </c>
      <c r="J214" s="579">
        <v>6.6</v>
      </c>
      <c r="K214" s="579">
        <v>5.7</v>
      </c>
      <c r="L214" s="579">
        <v>5.7</v>
      </c>
      <c r="M214" s="579">
        <v>5.7</v>
      </c>
      <c r="N214" s="579">
        <v>5.7</v>
      </c>
      <c r="O214" s="579">
        <v>5.7</v>
      </c>
      <c r="P214" s="579">
        <v>5.7</v>
      </c>
    </row>
    <row r="215" spans="2:16" s="333" customFormat="1" ht="15" customHeight="1" x14ac:dyDescent="0.25">
      <c r="B215" s="465" t="s">
        <v>53</v>
      </c>
      <c r="C215" s="465" t="s">
        <v>48</v>
      </c>
      <c r="D215" s="579">
        <v>25.1</v>
      </c>
      <c r="E215" s="579">
        <v>20.2</v>
      </c>
      <c r="F215" s="579">
        <v>17.7</v>
      </c>
      <c r="G215" s="579">
        <v>16.100000000000001</v>
      </c>
      <c r="H215" s="579">
        <v>14.7</v>
      </c>
      <c r="I215" s="579">
        <v>13.5</v>
      </c>
      <c r="J215" s="579">
        <v>12.2</v>
      </c>
      <c r="K215" s="579">
        <v>11.2</v>
      </c>
      <c r="L215" s="579">
        <v>11.2</v>
      </c>
      <c r="M215" s="579">
        <v>11.2</v>
      </c>
      <c r="N215" s="579">
        <v>11.2</v>
      </c>
      <c r="O215" s="579">
        <v>11.2</v>
      </c>
      <c r="P215" s="579">
        <v>11.2</v>
      </c>
    </row>
    <row r="216" spans="2:16" s="333" customFormat="1" ht="15" customHeight="1" x14ac:dyDescent="0.25">
      <c r="B216" s="465" t="s">
        <v>53</v>
      </c>
      <c r="C216" s="465" t="s">
        <v>40</v>
      </c>
      <c r="D216" s="579">
        <v>22.9</v>
      </c>
      <c r="E216" s="579">
        <v>17.899999999999999</v>
      </c>
      <c r="F216" s="579">
        <v>15.7</v>
      </c>
      <c r="G216" s="579">
        <v>14.3</v>
      </c>
      <c r="H216" s="579">
        <v>12.7</v>
      </c>
      <c r="I216" s="579">
        <v>11.7</v>
      </c>
      <c r="J216" s="579">
        <v>10.5</v>
      </c>
      <c r="K216" s="579">
        <v>9.6</v>
      </c>
      <c r="L216" s="579">
        <v>9.6</v>
      </c>
      <c r="M216" s="579">
        <v>9.6</v>
      </c>
      <c r="N216" s="579">
        <v>9.6</v>
      </c>
      <c r="O216" s="579">
        <v>9.6</v>
      </c>
      <c r="P216" s="579">
        <v>9.6</v>
      </c>
    </row>
    <row r="217" spans="2:16" s="333" customFormat="1" ht="15" customHeight="1" x14ac:dyDescent="0.25">
      <c r="B217" s="465" t="s">
        <v>53</v>
      </c>
      <c r="C217" s="465" t="s">
        <v>76</v>
      </c>
      <c r="D217" s="579">
        <v>10.9</v>
      </c>
      <c r="E217" s="579">
        <v>9.1</v>
      </c>
      <c r="F217" s="579">
        <v>8</v>
      </c>
      <c r="G217" s="579">
        <v>7.3</v>
      </c>
      <c r="H217" s="579">
        <v>6.5</v>
      </c>
      <c r="I217" s="579">
        <v>5.8</v>
      </c>
      <c r="J217" s="579">
        <v>5.0999999999999996</v>
      </c>
      <c r="K217" s="579">
        <v>4.4000000000000004</v>
      </c>
      <c r="L217" s="579">
        <v>4.4000000000000004</v>
      </c>
      <c r="M217" s="579">
        <v>4.4000000000000004</v>
      </c>
      <c r="N217" s="579">
        <v>4.4000000000000004</v>
      </c>
      <c r="O217" s="579">
        <v>4.4000000000000004</v>
      </c>
      <c r="P217" s="579">
        <v>4.4000000000000004</v>
      </c>
    </row>
    <row r="218" spans="2:16" s="333" customFormat="1" ht="15" customHeight="1" x14ac:dyDescent="0.25">
      <c r="B218" s="465" t="s">
        <v>53</v>
      </c>
      <c r="C218" s="465" t="s">
        <v>82</v>
      </c>
      <c r="D218" s="579">
        <v>19.7</v>
      </c>
      <c r="E218" s="579">
        <v>16.7</v>
      </c>
      <c r="F218" s="579">
        <v>15.2</v>
      </c>
      <c r="G218" s="579">
        <v>13.8</v>
      </c>
      <c r="H218" s="579">
        <v>13</v>
      </c>
      <c r="I218" s="579">
        <v>12.3</v>
      </c>
      <c r="J218" s="579">
        <v>11.7</v>
      </c>
      <c r="K218" s="579">
        <v>10.199999999999999</v>
      </c>
      <c r="L218" s="579">
        <v>10.199999999999999</v>
      </c>
      <c r="M218" s="579">
        <v>10.199999999999999</v>
      </c>
      <c r="N218" s="579">
        <v>10.199999999999999</v>
      </c>
      <c r="O218" s="579">
        <v>10.199999999999999</v>
      </c>
      <c r="P218" s="579">
        <v>10.199999999999999</v>
      </c>
    </row>
    <row r="219" spans="2:16" s="333" customFormat="1" ht="15" customHeight="1" x14ac:dyDescent="0.25">
      <c r="B219" s="465" t="s">
        <v>53</v>
      </c>
      <c r="C219" s="465" t="s">
        <v>70</v>
      </c>
      <c r="D219" s="579">
        <v>13.7</v>
      </c>
      <c r="E219" s="579">
        <v>11.8</v>
      </c>
      <c r="F219" s="579">
        <v>11</v>
      </c>
      <c r="G219" s="579">
        <v>10</v>
      </c>
      <c r="H219" s="579">
        <v>9.8000000000000007</v>
      </c>
      <c r="I219" s="579">
        <v>9.4</v>
      </c>
      <c r="J219" s="579">
        <v>8.9</v>
      </c>
      <c r="K219" s="579">
        <v>8.3000000000000007</v>
      </c>
      <c r="L219" s="579">
        <v>8.3000000000000007</v>
      </c>
      <c r="M219" s="579">
        <v>8.3000000000000007</v>
      </c>
      <c r="N219" s="579">
        <v>8.3000000000000007</v>
      </c>
      <c r="O219" s="579">
        <v>8.3000000000000007</v>
      </c>
      <c r="P219" s="579">
        <v>8.3000000000000007</v>
      </c>
    </row>
    <row r="220" spans="2:16" s="333" customFormat="1" ht="15" customHeight="1" x14ac:dyDescent="0.25">
      <c r="B220" s="465" t="s">
        <v>53</v>
      </c>
      <c r="C220" s="465" t="s">
        <v>151</v>
      </c>
      <c r="D220" s="579">
        <v>21.1</v>
      </c>
      <c r="E220" s="579">
        <v>17.399999999999999</v>
      </c>
      <c r="F220" s="579">
        <v>15.4</v>
      </c>
      <c r="G220" s="579">
        <v>14</v>
      </c>
      <c r="H220" s="579">
        <v>12.9</v>
      </c>
      <c r="I220" s="579">
        <v>12</v>
      </c>
      <c r="J220" s="579">
        <v>11.1</v>
      </c>
      <c r="K220" s="579">
        <v>10</v>
      </c>
      <c r="L220" s="579">
        <v>10</v>
      </c>
      <c r="M220" s="579">
        <v>10</v>
      </c>
      <c r="N220" s="579">
        <v>10</v>
      </c>
      <c r="O220" s="579">
        <v>10</v>
      </c>
      <c r="P220" s="579">
        <v>10</v>
      </c>
    </row>
    <row r="221" spans="2:16" s="333" customFormat="1" ht="15" customHeight="1" x14ac:dyDescent="0.25">
      <c r="B221" s="465" t="s">
        <v>53</v>
      </c>
      <c r="C221" s="465" t="s">
        <v>90</v>
      </c>
      <c r="D221" s="579">
        <v>17.100000000000001</v>
      </c>
      <c r="E221" s="579">
        <v>14.2</v>
      </c>
      <c r="F221" s="579">
        <v>12.5</v>
      </c>
      <c r="G221" s="579">
        <v>11.4</v>
      </c>
      <c r="H221" s="579">
        <v>10.3</v>
      </c>
      <c r="I221" s="579">
        <v>9.1</v>
      </c>
      <c r="J221" s="579">
        <v>8</v>
      </c>
      <c r="K221" s="579">
        <v>6.8</v>
      </c>
      <c r="L221" s="579">
        <v>6.8</v>
      </c>
      <c r="M221" s="579">
        <v>6.8</v>
      </c>
      <c r="N221" s="579">
        <v>6.8</v>
      </c>
      <c r="O221" s="579">
        <v>6.8</v>
      </c>
      <c r="P221" s="579">
        <v>6.8</v>
      </c>
    </row>
    <row r="222" spans="2:16" s="333" customFormat="1" ht="15" customHeight="1" x14ac:dyDescent="0.25">
      <c r="B222" s="465" t="s">
        <v>53</v>
      </c>
      <c r="C222" s="465" t="s">
        <v>112</v>
      </c>
      <c r="D222" s="579">
        <v>15.7</v>
      </c>
      <c r="E222" s="579">
        <v>12.5</v>
      </c>
      <c r="F222" s="579">
        <v>10.7</v>
      </c>
      <c r="G222" s="579">
        <v>9.6999999999999993</v>
      </c>
      <c r="H222" s="579">
        <v>8.6</v>
      </c>
      <c r="I222" s="579">
        <v>7.8</v>
      </c>
      <c r="J222" s="579">
        <v>6.9</v>
      </c>
      <c r="K222" s="579">
        <v>6.1</v>
      </c>
      <c r="L222" s="579">
        <v>6.1</v>
      </c>
      <c r="M222" s="579">
        <v>6.1</v>
      </c>
      <c r="N222" s="579">
        <v>6.1</v>
      </c>
      <c r="O222" s="579">
        <v>6.1</v>
      </c>
      <c r="P222" s="579">
        <v>6.1</v>
      </c>
    </row>
    <row r="223" spans="2:16" s="333" customFormat="1" ht="15" customHeight="1" x14ac:dyDescent="0.25">
      <c r="B223" s="465" t="s">
        <v>53</v>
      </c>
      <c r="C223" s="465" t="s">
        <v>106</v>
      </c>
      <c r="D223" s="579">
        <v>16.399999999999999</v>
      </c>
      <c r="E223" s="579">
        <v>13.9</v>
      </c>
      <c r="F223" s="579">
        <v>12.6</v>
      </c>
      <c r="G223" s="579">
        <v>11.4</v>
      </c>
      <c r="H223" s="579">
        <v>10.7</v>
      </c>
      <c r="I223" s="579">
        <v>9.8000000000000007</v>
      </c>
      <c r="J223" s="579">
        <v>8.3000000000000007</v>
      </c>
      <c r="K223" s="579">
        <v>7.4</v>
      </c>
      <c r="L223" s="579">
        <v>7.4</v>
      </c>
      <c r="M223" s="579">
        <v>7.4</v>
      </c>
      <c r="N223" s="579">
        <v>7.4</v>
      </c>
      <c r="O223" s="579">
        <v>7.4</v>
      </c>
      <c r="P223" s="579">
        <v>7.4</v>
      </c>
    </row>
    <row r="224" spans="2:16" s="333" customFormat="1" ht="15" customHeight="1" x14ac:dyDescent="0.25">
      <c r="B224" s="465" t="s">
        <v>53</v>
      </c>
      <c r="C224" s="465" t="s">
        <v>121</v>
      </c>
      <c r="D224" s="579">
        <v>15.9</v>
      </c>
      <c r="E224" s="579">
        <v>13.2</v>
      </c>
      <c r="F224" s="579">
        <v>11.6</v>
      </c>
      <c r="G224" s="579">
        <v>10.6</v>
      </c>
      <c r="H224" s="579">
        <v>9.5</v>
      </c>
      <c r="I224" s="579">
        <v>8.5</v>
      </c>
      <c r="J224" s="579">
        <v>7.4</v>
      </c>
      <c r="K224" s="579">
        <v>6.4</v>
      </c>
      <c r="L224" s="579">
        <v>6.4</v>
      </c>
      <c r="M224" s="579">
        <v>6.4</v>
      </c>
      <c r="N224" s="579">
        <v>6.4</v>
      </c>
      <c r="O224" s="579">
        <v>6.4</v>
      </c>
      <c r="P224" s="579">
        <v>6.4</v>
      </c>
    </row>
    <row r="225" spans="2:16" s="333" customFormat="1" ht="15" customHeight="1" x14ac:dyDescent="0.25">
      <c r="B225" s="465" t="s">
        <v>53</v>
      </c>
      <c r="C225" s="465" t="s">
        <v>135</v>
      </c>
      <c r="D225" s="579">
        <v>11</v>
      </c>
      <c r="E225" s="579">
        <v>9.5</v>
      </c>
      <c r="F225" s="579">
        <v>8.6999999999999993</v>
      </c>
      <c r="G225" s="579">
        <v>7.9</v>
      </c>
      <c r="H225" s="579">
        <v>7.4</v>
      </c>
      <c r="I225" s="579">
        <v>6.8</v>
      </c>
      <c r="J225" s="579">
        <v>6.3</v>
      </c>
      <c r="K225" s="579">
        <v>5.5</v>
      </c>
      <c r="L225" s="579">
        <v>5.5</v>
      </c>
      <c r="M225" s="579">
        <v>5.5</v>
      </c>
      <c r="N225" s="579">
        <v>5.5</v>
      </c>
      <c r="O225" s="579">
        <v>5.5</v>
      </c>
      <c r="P225" s="579">
        <v>5.5</v>
      </c>
    </row>
    <row r="226" spans="2:16" s="333" customFormat="1" ht="15" customHeight="1" x14ac:dyDescent="0.25">
      <c r="B226" s="465" t="s">
        <v>53</v>
      </c>
      <c r="C226" s="465" t="s">
        <v>261</v>
      </c>
      <c r="D226" s="579">
        <v>11.2</v>
      </c>
      <c r="E226" s="579">
        <v>9.4</v>
      </c>
      <c r="F226" s="579">
        <v>8.1999999999999993</v>
      </c>
      <c r="G226" s="579">
        <v>7.5</v>
      </c>
      <c r="H226" s="579">
        <v>6.7</v>
      </c>
      <c r="I226" s="579">
        <v>6</v>
      </c>
      <c r="J226" s="579">
        <v>5.2</v>
      </c>
      <c r="K226" s="579">
        <v>4.5</v>
      </c>
      <c r="L226" s="579">
        <v>4.5</v>
      </c>
      <c r="M226" s="579">
        <v>4.5</v>
      </c>
      <c r="N226" s="579">
        <v>4.5</v>
      </c>
      <c r="O226" s="579">
        <v>4.5</v>
      </c>
      <c r="P226" s="579">
        <v>4.5</v>
      </c>
    </row>
    <row r="227" spans="2:16" s="333" customFormat="1" ht="15" customHeight="1" x14ac:dyDescent="0.25">
      <c r="B227" s="465" t="s">
        <v>53</v>
      </c>
      <c r="C227" s="465" t="s">
        <v>149</v>
      </c>
      <c r="D227" s="579">
        <v>14.9</v>
      </c>
      <c r="E227" s="579">
        <v>12.5</v>
      </c>
      <c r="F227" s="579">
        <v>11.5</v>
      </c>
      <c r="G227" s="579">
        <v>10.5</v>
      </c>
      <c r="H227" s="579">
        <v>10.1</v>
      </c>
      <c r="I227" s="579">
        <v>9.5</v>
      </c>
      <c r="J227" s="579">
        <v>9</v>
      </c>
      <c r="K227" s="579">
        <v>8.3000000000000007</v>
      </c>
      <c r="L227" s="579">
        <v>8.3000000000000007</v>
      </c>
      <c r="M227" s="579">
        <v>8.3000000000000007</v>
      </c>
      <c r="N227" s="579">
        <v>8.3000000000000007</v>
      </c>
      <c r="O227" s="579">
        <v>8.3000000000000007</v>
      </c>
      <c r="P227" s="579">
        <v>8.3000000000000007</v>
      </c>
    </row>
    <row r="228" spans="2:16" s="333" customFormat="1" ht="15" customHeight="1" x14ac:dyDescent="0.25">
      <c r="B228" s="465" t="s">
        <v>53</v>
      </c>
      <c r="C228" s="465" t="s">
        <v>133</v>
      </c>
      <c r="D228" s="579">
        <v>12</v>
      </c>
      <c r="E228" s="579">
        <v>10.199999999999999</v>
      </c>
      <c r="F228" s="579">
        <v>9.1</v>
      </c>
      <c r="G228" s="579">
        <v>8.3000000000000007</v>
      </c>
      <c r="H228" s="579">
        <v>7.7</v>
      </c>
      <c r="I228" s="579">
        <v>7.1</v>
      </c>
      <c r="J228" s="579">
        <v>6.7</v>
      </c>
      <c r="K228" s="579">
        <v>6.2</v>
      </c>
      <c r="L228" s="579">
        <v>6.2</v>
      </c>
      <c r="M228" s="579">
        <v>6.2</v>
      </c>
      <c r="N228" s="579">
        <v>6.2</v>
      </c>
      <c r="O228" s="579">
        <v>6.2</v>
      </c>
      <c r="P228" s="579">
        <v>6.2</v>
      </c>
    </row>
    <row r="229" spans="2:16" s="333" customFormat="1" ht="15" customHeight="1" x14ac:dyDescent="0.25">
      <c r="B229" s="465" t="s">
        <v>53</v>
      </c>
      <c r="C229" s="465" t="s">
        <v>128</v>
      </c>
      <c r="D229" s="579">
        <v>12.3</v>
      </c>
      <c r="E229" s="579">
        <v>10.5</v>
      </c>
      <c r="F229" s="579">
        <v>9.6</v>
      </c>
      <c r="G229" s="579">
        <v>8.8000000000000007</v>
      </c>
      <c r="H229" s="579">
        <v>8.4</v>
      </c>
      <c r="I229" s="579">
        <v>7.9</v>
      </c>
      <c r="J229" s="579">
        <v>6.9</v>
      </c>
      <c r="K229" s="579">
        <v>6.5</v>
      </c>
      <c r="L229" s="579">
        <v>6.5</v>
      </c>
      <c r="M229" s="579">
        <v>6.5</v>
      </c>
      <c r="N229" s="579">
        <v>6.5</v>
      </c>
      <c r="O229" s="579">
        <v>6.5</v>
      </c>
      <c r="P229" s="579">
        <v>6.5</v>
      </c>
    </row>
    <row r="230" spans="2:16" s="333" customFormat="1" ht="15" customHeight="1" x14ac:dyDescent="0.25">
      <c r="B230" s="465" t="s">
        <v>53</v>
      </c>
      <c r="C230" s="465" t="s">
        <v>156</v>
      </c>
      <c r="D230" s="579">
        <v>15.7</v>
      </c>
      <c r="E230" s="579">
        <v>13.3</v>
      </c>
      <c r="F230" s="579">
        <v>12.1</v>
      </c>
      <c r="G230" s="579">
        <v>11</v>
      </c>
      <c r="H230" s="579">
        <v>10.6</v>
      </c>
      <c r="I230" s="579">
        <v>10.199999999999999</v>
      </c>
      <c r="J230" s="579">
        <v>9.1</v>
      </c>
      <c r="K230" s="579">
        <v>8.5</v>
      </c>
      <c r="L230" s="579">
        <v>8.5</v>
      </c>
      <c r="M230" s="579">
        <v>8.5</v>
      </c>
      <c r="N230" s="579">
        <v>8.5</v>
      </c>
      <c r="O230" s="579">
        <v>8.5</v>
      </c>
      <c r="P230" s="579">
        <v>8.5</v>
      </c>
    </row>
    <row r="231" spans="2:16" s="333" customFormat="1" ht="15" customHeight="1" x14ac:dyDescent="0.25">
      <c r="B231" s="465" t="s">
        <v>53</v>
      </c>
      <c r="C231" s="465" t="s">
        <v>158</v>
      </c>
      <c r="D231" s="579">
        <v>19.2</v>
      </c>
      <c r="E231" s="579">
        <v>15.9</v>
      </c>
      <c r="F231" s="579">
        <v>14.1</v>
      </c>
      <c r="G231" s="579">
        <v>13</v>
      </c>
      <c r="H231" s="579">
        <v>11.8</v>
      </c>
      <c r="I231" s="579">
        <v>11.7</v>
      </c>
      <c r="J231" s="579">
        <v>10.3</v>
      </c>
      <c r="K231" s="579">
        <v>8.8000000000000007</v>
      </c>
      <c r="L231" s="579">
        <v>8.8000000000000007</v>
      </c>
      <c r="M231" s="579">
        <v>8.8000000000000007</v>
      </c>
      <c r="N231" s="579">
        <v>8.8000000000000007</v>
      </c>
      <c r="O231" s="579">
        <v>8.8000000000000007</v>
      </c>
      <c r="P231" s="579">
        <v>8.8000000000000007</v>
      </c>
    </row>
    <row r="232" spans="2:16" s="333" customFormat="1" ht="15" customHeight="1" x14ac:dyDescent="0.25">
      <c r="B232" s="465" t="s">
        <v>53</v>
      </c>
      <c r="C232" s="465" t="s">
        <v>144</v>
      </c>
      <c r="D232" s="579">
        <v>11.4</v>
      </c>
      <c r="E232" s="579">
        <v>10.1</v>
      </c>
      <c r="F232" s="579">
        <v>9.4</v>
      </c>
      <c r="G232" s="579">
        <v>8.6</v>
      </c>
      <c r="H232" s="579">
        <v>8.4</v>
      </c>
      <c r="I232" s="579">
        <v>8</v>
      </c>
      <c r="J232" s="579">
        <v>7.2</v>
      </c>
      <c r="K232" s="579">
        <v>6.9</v>
      </c>
      <c r="L232" s="579">
        <v>6.9</v>
      </c>
      <c r="M232" s="579">
        <v>6.9</v>
      </c>
      <c r="N232" s="579">
        <v>6.9</v>
      </c>
      <c r="O232" s="579">
        <v>6.9</v>
      </c>
      <c r="P232" s="579">
        <v>6.9</v>
      </c>
    </row>
    <row r="233" spans="2:16" s="333" customFormat="1" ht="15" customHeight="1" x14ac:dyDescent="0.25">
      <c r="B233" s="465" t="s">
        <v>53</v>
      </c>
      <c r="C233" s="465" t="s">
        <v>101</v>
      </c>
      <c r="D233" s="579">
        <v>13.2</v>
      </c>
      <c r="E233" s="579">
        <v>11.7</v>
      </c>
      <c r="F233" s="579">
        <v>10.9</v>
      </c>
      <c r="G233" s="579">
        <v>10.3</v>
      </c>
      <c r="H233" s="579">
        <v>9.6</v>
      </c>
      <c r="I233" s="579">
        <v>8.9</v>
      </c>
      <c r="J233" s="579">
        <v>7.8</v>
      </c>
      <c r="K233" s="579">
        <v>6.7</v>
      </c>
      <c r="L233" s="579">
        <v>6.7</v>
      </c>
      <c r="M233" s="579">
        <v>6.7</v>
      </c>
      <c r="N233" s="579">
        <v>6.7</v>
      </c>
      <c r="O233" s="579">
        <v>6.7</v>
      </c>
      <c r="P233" s="579">
        <v>6.7</v>
      </c>
    </row>
    <row r="234" spans="2:16" s="333" customFormat="1" ht="15" customHeight="1" x14ac:dyDescent="0.25">
      <c r="B234" s="465" t="s">
        <v>53</v>
      </c>
      <c r="C234" s="465" t="s">
        <v>193</v>
      </c>
      <c r="D234" s="579">
        <v>20.100000000000001</v>
      </c>
      <c r="E234" s="579">
        <v>16.8</v>
      </c>
      <c r="F234" s="579">
        <v>15.5</v>
      </c>
      <c r="G234" s="579">
        <v>14.1</v>
      </c>
      <c r="H234" s="579">
        <v>13.5</v>
      </c>
      <c r="I234" s="579">
        <v>13.1</v>
      </c>
      <c r="J234" s="579">
        <v>12</v>
      </c>
      <c r="K234" s="579">
        <v>11.5</v>
      </c>
      <c r="L234" s="579">
        <v>11.5</v>
      </c>
      <c r="M234" s="579">
        <v>11.5</v>
      </c>
      <c r="N234" s="579">
        <v>11.5</v>
      </c>
      <c r="O234" s="579">
        <v>11.5</v>
      </c>
      <c r="P234" s="579">
        <v>11.5</v>
      </c>
    </row>
    <row r="235" spans="2:16" s="333" customFormat="1" ht="15" customHeight="1" x14ac:dyDescent="0.25">
      <c r="B235" s="465" t="s">
        <v>28</v>
      </c>
      <c r="C235" s="465" t="s">
        <v>12</v>
      </c>
      <c r="D235" s="579">
        <v>0.4</v>
      </c>
      <c r="E235" s="579">
        <v>0.5</v>
      </c>
      <c r="F235" s="579">
        <v>0.6</v>
      </c>
      <c r="G235" s="579">
        <v>0.6</v>
      </c>
      <c r="H235" s="579">
        <v>0.6</v>
      </c>
      <c r="I235" s="579">
        <v>1</v>
      </c>
      <c r="J235" s="579">
        <v>0.9</v>
      </c>
      <c r="K235" s="579">
        <v>0.8</v>
      </c>
      <c r="L235" s="579">
        <v>0.8</v>
      </c>
      <c r="M235" s="579">
        <v>0.8</v>
      </c>
      <c r="N235" s="579">
        <v>0.8</v>
      </c>
      <c r="O235" s="579">
        <v>0.8</v>
      </c>
      <c r="P235" s="579">
        <v>0.8</v>
      </c>
    </row>
    <row r="236" spans="2:16" s="333" customFormat="1" ht="15" customHeight="1" x14ac:dyDescent="0.25">
      <c r="B236" s="465" t="s">
        <v>28</v>
      </c>
      <c r="C236" s="465" t="s">
        <v>147</v>
      </c>
      <c r="D236" s="579">
        <v>9.4</v>
      </c>
      <c r="E236" s="579">
        <v>7.8</v>
      </c>
      <c r="F236" s="579">
        <v>6.9</v>
      </c>
      <c r="G236" s="579">
        <v>6.2</v>
      </c>
      <c r="H236" s="579">
        <v>5.6</v>
      </c>
      <c r="I236" s="579">
        <v>5</v>
      </c>
      <c r="J236" s="579">
        <v>4.4000000000000004</v>
      </c>
      <c r="K236" s="579">
        <v>3.7</v>
      </c>
      <c r="L236" s="579">
        <v>3.7</v>
      </c>
      <c r="M236" s="579">
        <v>3.7</v>
      </c>
      <c r="N236" s="579">
        <v>3.7</v>
      </c>
      <c r="O236" s="579">
        <v>3.7</v>
      </c>
      <c r="P236" s="579">
        <v>3.7</v>
      </c>
    </row>
    <row r="237" spans="2:16" s="333" customFormat="1" ht="15" customHeight="1" x14ac:dyDescent="0.25">
      <c r="B237" s="465" t="s">
        <v>28</v>
      </c>
      <c r="C237" s="465" t="s">
        <v>260</v>
      </c>
      <c r="D237" s="579">
        <v>11.1</v>
      </c>
      <c r="E237" s="579">
        <v>9.1999999999999993</v>
      </c>
      <c r="F237" s="579">
        <v>8.1</v>
      </c>
      <c r="G237" s="579">
        <v>7.4</v>
      </c>
      <c r="H237" s="579">
        <v>6.6</v>
      </c>
      <c r="I237" s="579">
        <v>5.9</v>
      </c>
      <c r="J237" s="579">
        <v>5.2</v>
      </c>
      <c r="K237" s="579">
        <v>4.4000000000000004</v>
      </c>
      <c r="L237" s="579">
        <v>4.4000000000000004</v>
      </c>
      <c r="M237" s="579">
        <v>4.4000000000000004</v>
      </c>
      <c r="N237" s="579">
        <v>4.4000000000000004</v>
      </c>
      <c r="O237" s="579">
        <v>4.4000000000000004</v>
      </c>
      <c r="P237" s="579">
        <v>4.4000000000000004</v>
      </c>
    </row>
    <row r="238" spans="2:16" s="333" customFormat="1" ht="15" customHeight="1" x14ac:dyDescent="0.25">
      <c r="B238" s="465" t="s">
        <v>28</v>
      </c>
      <c r="C238" s="465" t="s">
        <v>67</v>
      </c>
      <c r="D238" s="579">
        <v>12.3</v>
      </c>
      <c r="E238" s="579">
        <v>10.199999999999999</v>
      </c>
      <c r="F238" s="579">
        <v>9</v>
      </c>
      <c r="G238" s="579">
        <v>8.1999999999999993</v>
      </c>
      <c r="H238" s="579">
        <v>7.4</v>
      </c>
      <c r="I238" s="579">
        <v>6.5</v>
      </c>
      <c r="J238" s="579">
        <v>5.7</v>
      </c>
      <c r="K238" s="579">
        <v>4.9000000000000004</v>
      </c>
      <c r="L238" s="579">
        <v>4.9000000000000004</v>
      </c>
      <c r="M238" s="579">
        <v>4.9000000000000004</v>
      </c>
      <c r="N238" s="579">
        <v>4.9000000000000004</v>
      </c>
      <c r="O238" s="579">
        <v>4.9000000000000004</v>
      </c>
      <c r="P238" s="579">
        <v>4.9000000000000004</v>
      </c>
    </row>
    <row r="239" spans="2:16" s="333" customFormat="1" ht="15" customHeight="1" x14ac:dyDescent="0.25">
      <c r="B239" s="465" t="s">
        <v>28</v>
      </c>
      <c r="C239" s="465" t="s">
        <v>40</v>
      </c>
      <c r="D239" s="579">
        <v>21.2</v>
      </c>
      <c r="E239" s="579">
        <v>17.600000000000001</v>
      </c>
      <c r="F239" s="579">
        <v>15.5</v>
      </c>
      <c r="G239" s="579">
        <v>14.1</v>
      </c>
      <c r="H239" s="579">
        <v>12.7</v>
      </c>
      <c r="I239" s="579">
        <v>11.3</v>
      </c>
      <c r="J239" s="579">
        <v>9.9</v>
      </c>
      <c r="K239" s="579">
        <v>8.5</v>
      </c>
      <c r="L239" s="579">
        <v>8.5</v>
      </c>
      <c r="M239" s="579">
        <v>8.5</v>
      </c>
      <c r="N239" s="579">
        <v>8.5</v>
      </c>
      <c r="O239" s="579">
        <v>8.5</v>
      </c>
      <c r="P239" s="579">
        <v>8.5</v>
      </c>
    </row>
    <row r="240" spans="2:16" s="333" customFormat="1" ht="15" customHeight="1" x14ac:dyDescent="0.25">
      <c r="B240" s="465" t="s">
        <v>28</v>
      </c>
      <c r="C240" s="465" t="s">
        <v>82</v>
      </c>
      <c r="D240" s="579">
        <v>14.9</v>
      </c>
      <c r="E240" s="579">
        <v>12.4</v>
      </c>
      <c r="F240" s="579">
        <v>10.9</v>
      </c>
      <c r="G240" s="579">
        <v>9.9</v>
      </c>
      <c r="H240" s="579">
        <v>8.9</v>
      </c>
      <c r="I240" s="579">
        <v>7.9</v>
      </c>
      <c r="J240" s="579">
        <v>6.9</v>
      </c>
      <c r="K240" s="579">
        <v>5.9</v>
      </c>
      <c r="L240" s="579">
        <v>5.9</v>
      </c>
      <c r="M240" s="579">
        <v>5.9</v>
      </c>
      <c r="N240" s="579">
        <v>5.9</v>
      </c>
      <c r="O240" s="579">
        <v>5.9</v>
      </c>
      <c r="P240" s="579">
        <v>5.9</v>
      </c>
    </row>
    <row r="241" spans="2:16" s="333" customFormat="1" ht="15" customHeight="1" x14ac:dyDescent="0.25">
      <c r="B241" s="465" t="s">
        <v>28</v>
      </c>
      <c r="C241" s="465" t="s">
        <v>70</v>
      </c>
      <c r="D241" s="579">
        <v>12.1</v>
      </c>
      <c r="E241" s="579">
        <v>10</v>
      </c>
      <c r="F241" s="579">
        <v>8.8000000000000007</v>
      </c>
      <c r="G241" s="579">
        <v>8</v>
      </c>
      <c r="H241" s="579">
        <v>7.2</v>
      </c>
      <c r="I241" s="579">
        <v>6.4</v>
      </c>
      <c r="J241" s="579">
        <v>5.6</v>
      </c>
      <c r="K241" s="579">
        <v>4.8</v>
      </c>
      <c r="L241" s="579">
        <v>4.8</v>
      </c>
      <c r="M241" s="579">
        <v>4.8</v>
      </c>
      <c r="N241" s="579">
        <v>4.8</v>
      </c>
      <c r="O241" s="579">
        <v>4.8</v>
      </c>
      <c r="P241" s="579">
        <v>4.8</v>
      </c>
    </row>
    <row r="242" spans="2:16" s="333" customFormat="1" ht="15" customHeight="1" x14ac:dyDescent="0.25">
      <c r="B242" s="465" t="s">
        <v>28</v>
      </c>
      <c r="C242" s="465" t="s">
        <v>112</v>
      </c>
      <c r="D242" s="579">
        <v>15.2</v>
      </c>
      <c r="E242" s="579">
        <v>12.7</v>
      </c>
      <c r="F242" s="579">
        <v>11.1</v>
      </c>
      <c r="G242" s="579">
        <v>10.1</v>
      </c>
      <c r="H242" s="579">
        <v>9.1</v>
      </c>
      <c r="I242" s="579">
        <v>8.1</v>
      </c>
      <c r="J242" s="579">
        <v>7.1</v>
      </c>
      <c r="K242" s="579">
        <v>6.1</v>
      </c>
      <c r="L242" s="579">
        <v>6.1</v>
      </c>
      <c r="M242" s="579">
        <v>6.1</v>
      </c>
      <c r="N242" s="579">
        <v>6.1</v>
      </c>
      <c r="O242" s="579">
        <v>6.1</v>
      </c>
      <c r="P242" s="579">
        <v>6.1</v>
      </c>
    </row>
    <row r="243" spans="2:16" s="333" customFormat="1" ht="15" customHeight="1" x14ac:dyDescent="0.25">
      <c r="B243" s="465" t="s">
        <v>28</v>
      </c>
      <c r="C243" s="465" t="s">
        <v>135</v>
      </c>
      <c r="D243" s="579">
        <v>11</v>
      </c>
      <c r="E243" s="579">
        <v>9.1</v>
      </c>
      <c r="F243" s="579">
        <v>8</v>
      </c>
      <c r="G243" s="579">
        <v>7.3</v>
      </c>
      <c r="H243" s="579">
        <v>6.6</v>
      </c>
      <c r="I243" s="579">
        <v>5.8</v>
      </c>
      <c r="J243" s="579">
        <v>5.0999999999999996</v>
      </c>
      <c r="K243" s="579">
        <v>4.4000000000000004</v>
      </c>
      <c r="L243" s="579">
        <v>4.4000000000000004</v>
      </c>
      <c r="M243" s="579">
        <v>4.4000000000000004</v>
      </c>
      <c r="N243" s="579">
        <v>4.4000000000000004</v>
      </c>
      <c r="O243" s="579">
        <v>4.4000000000000004</v>
      </c>
      <c r="P243" s="579">
        <v>4.4000000000000004</v>
      </c>
    </row>
    <row r="244" spans="2:16" s="333" customFormat="1" ht="15" customHeight="1" x14ac:dyDescent="0.25">
      <c r="B244" s="465" t="s">
        <v>28</v>
      </c>
      <c r="C244" s="465" t="s">
        <v>149</v>
      </c>
      <c r="D244" s="579">
        <v>12.8</v>
      </c>
      <c r="E244" s="579">
        <v>10.7</v>
      </c>
      <c r="F244" s="579">
        <v>9.4</v>
      </c>
      <c r="G244" s="579">
        <v>8.5</v>
      </c>
      <c r="H244" s="579">
        <v>7.7</v>
      </c>
      <c r="I244" s="579">
        <v>6.8</v>
      </c>
      <c r="J244" s="579">
        <v>6</v>
      </c>
      <c r="K244" s="579">
        <v>5.0999999999999996</v>
      </c>
      <c r="L244" s="579">
        <v>5.0999999999999996</v>
      </c>
      <c r="M244" s="579">
        <v>5.0999999999999996</v>
      </c>
      <c r="N244" s="579">
        <v>5.0999999999999996</v>
      </c>
      <c r="O244" s="579">
        <v>5.0999999999999996</v>
      </c>
      <c r="P244" s="579">
        <v>5.0999999999999996</v>
      </c>
    </row>
    <row r="245" spans="2:16" s="333" customFormat="1" ht="15" customHeight="1" x14ac:dyDescent="0.25">
      <c r="B245" s="465" t="s">
        <v>28</v>
      </c>
      <c r="C245" s="465" t="s">
        <v>133</v>
      </c>
      <c r="D245" s="579">
        <v>10.3</v>
      </c>
      <c r="E245" s="579">
        <v>8.6</v>
      </c>
      <c r="F245" s="579">
        <v>7.6</v>
      </c>
      <c r="G245" s="579">
        <v>6.9</v>
      </c>
      <c r="H245" s="579">
        <v>6.2</v>
      </c>
      <c r="I245" s="579">
        <v>5.5</v>
      </c>
      <c r="J245" s="579">
        <v>4.8</v>
      </c>
      <c r="K245" s="579">
        <v>4.0999999999999996</v>
      </c>
      <c r="L245" s="579">
        <v>4.0999999999999996</v>
      </c>
      <c r="M245" s="579">
        <v>4.0999999999999996</v>
      </c>
      <c r="N245" s="579">
        <v>4.0999999999999996</v>
      </c>
      <c r="O245" s="579">
        <v>4.0999999999999996</v>
      </c>
      <c r="P245" s="579">
        <v>4.0999999999999996</v>
      </c>
    </row>
    <row r="246" spans="2:16" s="333" customFormat="1" ht="15" customHeight="1" x14ac:dyDescent="0.25">
      <c r="B246" s="465" t="s">
        <v>28</v>
      </c>
      <c r="C246" s="465" t="s">
        <v>156</v>
      </c>
      <c r="D246" s="579">
        <v>10.7</v>
      </c>
      <c r="E246" s="579">
        <v>8.9</v>
      </c>
      <c r="F246" s="579">
        <v>7.8</v>
      </c>
      <c r="G246" s="579">
        <v>7.1</v>
      </c>
      <c r="H246" s="579">
        <v>6.4</v>
      </c>
      <c r="I246" s="579">
        <v>5.7</v>
      </c>
      <c r="J246" s="579">
        <v>5</v>
      </c>
      <c r="K246" s="579">
        <v>4.3</v>
      </c>
      <c r="L246" s="579">
        <v>4.3</v>
      </c>
      <c r="M246" s="579">
        <v>4.3</v>
      </c>
      <c r="N246" s="579">
        <v>4.3</v>
      </c>
      <c r="O246" s="579">
        <v>4.3</v>
      </c>
      <c r="P246" s="579">
        <v>4.3</v>
      </c>
    </row>
    <row r="247" spans="2:16" s="333" customFormat="1" ht="15" customHeight="1" x14ac:dyDescent="0.25">
      <c r="B247" s="465" t="s">
        <v>28</v>
      </c>
      <c r="C247" s="465" t="s">
        <v>158</v>
      </c>
      <c r="D247" s="579">
        <v>16.899999999999999</v>
      </c>
      <c r="E247" s="579">
        <v>14.1</v>
      </c>
      <c r="F247" s="579">
        <v>12.4</v>
      </c>
      <c r="G247" s="579">
        <v>11.2</v>
      </c>
      <c r="H247" s="579">
        <v>10.1</v>
      </c>
      <c r="I247" s="579">
        <v>9</v>
      </c>
      <c r="J247" s="579">
        <v>7.9</v>
      </c>
      <c r="K247" s="579">
        <v>6.7</v>
      </c>
      <c r="L247" s="579">
        <v>6.7</v>
      </c>
      <c r="M247" s="579">
        <v>6.7</v>
      </c>
      <c r="N247" s="579">
        <v>6.7</v>
      </c>
      <c r="O247" s="579">
        <v>6.7</v>
      </c>
      <c r="P247" s="579">
        <v>6.7</v>
      </c>
    </row>
    <row r="248" spans="2:16" s="333" customFormat="1" ht="15" customHeight="1" x14ac:dyDescent="0.25">
      <c r="B248" s="465" t="s">
        <v>28</v>
      </c>
      <c r="C248" s="465" t="s">
        <v>144</v>
      </c>
      <c r="D248" s="579">
        <v>10.199999999999999</v>
      </c>
      <c r="E248" s="579">
        <v>8.5</v>
      </c>
      <c r="F248" s="579">
        <v>7.5</v>
      </c>
      <c r="G248" s="579">
        <v>6.8</v>
      </c>
      <c r="H248" s="579">
        <v>6.1</v>
      </c>
      <c r="I248" s="579">
        <v>5.5</v>
      </c>
      <c r="J248" s="579">
        <v>4.8</v>
      </c>
      <c r="K248" s="579">
        <v>4.0999999999999996</v>
      </c>
      <c r="L248" s="579">
        <v>4.0999999999999996</v>
      </c>
      <c r="M248" s="579">
        <v>4.0999999999999996</v>
      </c>
      <c r="N248" s="579">
        <v>4.0999999999999996</v>
      </c>
      <c r="O248" s="579">
        <v>4.0999999999999996</v>
      </c>
      <c r="P248" s="579">
        <v>4.0999999999999996</v>
      </c>
    </row>
    <row r="249" spans="2:16" s="333" customFormat="1" ht="15" customHeight="1" x14ac:dyDescent="0.25">
      <c r="B249" s="465" t="s">
        <v>28</v>
      </c>
      <c r="C249" s="465" t="s">
        <v>101</v>
      </c>
      <c r="D249" s="579">
        <v>11.1</v>
      </c>
      <c r="E249" s="579">
        <v>9.4</v>
      </c>
      <c r="F249" s="579">
        <v>8.6999999999999993</v>
      </c>
      <c r="G249" s="579">
        <v>8.3000000000000007</v>
      </c>
      <c r="H249" s="579">
        <v>7.7</v>
      </c>
      <c r="I249" s="579">
        <v>7.2</v>
      </c>
      <c r="J249" s="579">
        <v>6.3</v>
      </c>
      <c r="K249" s="579">
        <v>5.4</v>
      </c>
      <c r="L249" s="579">
        <v>5.4</v>
      </c>
      <c r="M249" s="579">
        <v>5.4</v>
      </c>
      <c r="N249" s="579">
        <v>5.4</v>
      </c>
      <c r="O249" s="579">
        <v>5.4</v>
      </c>
      <c r="P249" s="579">
        <v>5.4</v>
      </c>
    </row>
    <row r="250" spans="2:16" s="333" customFormat="1" ht="15" customHeight="1" x14ac:dyDescent="0.25">
      <c r="B250" s="465" t="s">
        <v>28</v>
      </c>
      <c r="C250" s="465" t="s">
        <v>193</v>
      </c>
      <c r="D250" s="579">
        <v>19.100000000000001</v>
      </c>
      <c r="E250" s="579">
        <v>16</v>
      </c>
      <c r="F250" s="579">
        <v>14</v>
      </c>
      <c r="G250" s="579">
        <v>12.8</v>
      </c>
      <c r="H250" s="579">
        <v>11.5</v>
      </c>
      <c r="I250" s="579">
        <v>10.199999999999999</v>
      </c>
      <c r="J250" s="579">
        <v>8.9</v>
      </c>
      <c r="K250" s="579">
        <v>7.7</v>
      </c>
      <c r="L250" s="579">
        <v>7.7</v>
      </c>
      <c r="M250" s="579">
        <v>7.7</v>
      </c>
      <c r="N250" s="579">
        <v>7.7</v>
      </c>
      <c r="O250" s="579">
        <v>7.7</v>
      </c>
      <c r="P250" s="579">
        <v>7.7</v>
      </c>
    </row>
    <row r="251" spans="2:16" s="333" customFormat="1" ht="15" customHeight="1" x14ac:dyDescent="0.25">
      <c r="B251" s="465" t="s">
        <v>42</v>
      </c>
      <c r="C251" s="465" t="s">
        <v>12</v>
      </c>
      <c r="D251" s="579">
        <v>8.5</v>
      </c>
      <c r="E251" s="579">
        <v>7.1</v>
      </c>
      <c r="F251" s="579">
        <v>6.2</v>
      </c>
      <c r="G251" s="579">
        <v>5.7</v>
      </c>
      <c r="H251" s="579">
        <v>5.0999999999999996</v>
      </c>
      <c r="I251" s="579">
        <v>4.5</v>
      </c>
      <c r="J251" s="579">
        <v>4</v>
      </c>
      <c r="K251" s="579">
        <v>3.4</v>
      </c>
      <c r="L251" s="579">
        <v>3.4</v>
      </c>
      <c r="M251" s="579">
        <v>3.4</v>
      </c>
      <c r="N251" s="579">
        <v>3.4</v>
      </c>
      <c r="O251" s="579">
        <v>3.4</v>
      </c>
      <c r="P251" s="579">
        <v>3.4</v>
      </c>
    </row>
    <row r="252" spans="2:16" s="333" customFormat="1" ht="15" customHeight="1" x14ac:dyDescent="0.25">
      <c r="B252" s="465" t="s">
        <v>42</v>
      </c>
      <c r="C252" s="465" t="s">
        <v>130</v>
      </c>
      <c r="D252" s="579">
        <v>1</v>
      </c>
      <c r="E252" s="579">
        <v>0.8</v>
      </c>
      <c r="F252" s="579">
        <v>0.7</v>
      </c>
      <c r="G252" s="579">
        <v>0.6</v>
      </c>
      <c r="H252" s="579">
        <v>0.6</v>
      </c>
      <c r="I252" s="579">
        <v>0.5</v>
      </c>
      <c r="J252" s="579">
        <v>0.5</v>
      </c>
      <c r="K252" s="579">
        <v>0.4</v>
      </c>
      <c r="L252" s="579">
        <v>0.4</v>
      </c>
      <c r="M252" s="579">
        <v>0.4</v>
      </c>
      <c r="N252" s="579">
        <v>0.4</v>
      </c>
      <c r="O252" s="579">
        <v>0.4</v>
      </c>
      <c r="P252" s="579">
        <v>0.4</v>
      </c>
    </row>
    <row r="253" spans="2:16" s="333" customFormat="1" ht="15" customHeight="1" x14ac:dyDescent="0.25">
      <c r="B253" s="465" t="s">
        <v>42</v>
      </c>
      <c r="C253" s="465" t="s">
        <v>101</v>
      </c>
      <c r="D253" s="579">
        <v>1</v>
      </c>
      <c r="E253" s="579">
        <v>0.8</v>
      </c>
      <c r="F253" s="579">
        <v>0.7</v>
      </c>
      <c r="G253" s="579">
        <v>0.6</v>
      </c>
      <c r="H253" s="579">
        <v>0.6</v>
      </c>
      <c r="I253" s="579">
        <v>0.5</v>
      </c>
      <c r="J253" s="579">
        <v>0.5</v>
      </c>
      <c r="K253" s="579">
        <v>0.4</v>
      </c>
      <c r="L253" s="579">
        <v>0.4</v>
      </c>
      <c r="M253" s="579">
        <v>0.4</v>
      </c>
      <c r="N253" s="579">
        <v>0.4</v>
      </c>
      <c r="O253" s="579">
        <v>0.4</v>
      </c>
      <c r="P253" s="579">
        <v>0.4</v>
      </c>
    </row>
    <row r="254" spans="2:16" s="333" customFormat="1" ht="15" customHeight="1" x14ac:dyDescent="0.25">
      <c r="B254" s="465" t="s">
        <v>12</v>
      </c>
      <c r="C254" s="465" t="s">
        <v>147</v>
      </c>
      <c r="D254" s="579">
        <v>9.6</v>
      </c>
      <c r="E254" s="579">
        <v>8.1</v>
      </c>
      <c r="F254" s="579">
        <v>7.5</v>
      </c>
      <c r="G254" s="579">
        <v>7.1</v>
      </c>
      <c r="H254" s="579">
        <v>6.5</v>
      </c>
      <c r="I254" s="579">
        <v>6.1</v>
      </c>
      <c r="J254" s="579">
        <v>5.5</v>
      </c>
      <c r="K254" s="579">
        <v>5.0999999999999996</v>
      </c>
      <c r="L254" s="579">
        <v>5.3</v>
      </c>
      <c r="M254" s="579">
        <v>5.7</v>
      </c>
      <c r="N254" s="579">
        <v>6</v>
      </c>
      <c r="O254" s="579">
        <v>6.3</v>
      </c>
      <c r="P254" s="579">
        <v>6.7</v>
      </c>
    </row>
    <row r="255" spans="2:16" s="333" customFormat="1" ht="15" customHeight="1" x14ac:dyDescent="0.25">
      <c r="B255" s="465" t="s">
        <v>12</v>
      </c>
      <c r="C255" s="465" t="s">
        <v>260</v>
      </c>
      <c r="D255" s="579">
        <v>11</v>
      </c>
      <c r="E255" s="579">
        <v>9.1999999999999993</v>
      </c>
      <c r="F255" s="579">
        <v>8.6</v>
      </c>
      <c r="G255" s="579">
        <v>8.3000000000000007</v>
      </c>
      <c r="H255" s="579">
        <v>7.8</v>
      </c>
      <c r="I255" s="579">
        <v>7.6</v>
      </c>
      <c r="J255" s="579">
        <v>6.6</v>
      </c>
      <c r="K255" s="579">
        <v>5.7</v>
      </c>
      <c r="L255" s="579">
        <v>5.7</v>
      </c>
      <c r="M255" s="579">
        <v>5.7</v>
      </c>
      <c r="N255" s="579">
        <v>5.7</v>
      </c>
      <c r="O255" s="579">
        <v>5.7</v>
      </c>
      <c r="P255" s="579">
        <v>5.7</v>
      </c>
    </row>
    <row r="256" spans="2:16" s="333" customFormat="1" ht="15" customHeight="1" x14ac:dyDescent="0.25">
      <c r="B256" s="465" t="s">
        <v>12</v>
      </c>
      <c r="C256" s="465" t="s">
        <v>67</v>
      </c>
      <c r="D256" s="579">
        <v>12.1</v>
      </c>
      <c r="E256" s="579">
        <v>10.7</v>
      </c>
      <c r="F256" s="579">
        <v>10.1</v>
      </c>
      <c r="G256" s="579">
        <v>9.6999999999999993</v>
      </c>
      <c r="H256" s="579">
        <v>9</v>
      </c>
      <c r="I256" s="579">
        <v>8.4</v>
      </c>
      <c r="J256" s="579">
        <v>7.6</v>
      </c>
      <c r="K256" s="579">
        <v>7</v>
      </c>
      <c r="L256" s="579">
        <v>7</v>
      </c>
      <c r="M256" s="579">
        <v>7</v>
      </c>
      <c r="N256" s="579">
        <v>7</v>
      </c>
      <c r="O256" s="579">
        <v>7</v>
      </c>
      <c r="P256" s="579">
        <v>7</v>
      </c>
    </row>
    <row r="257" spans="2:16" s="333" customFormat="1" ht="15" customHeight="1" x14ac:dyDescent="0.25">
      <c r="B257" s="465" t="s">
        <v>12</v>
      </c>
      <c r="C257" s="465" t="s">
        <v>48</v>
      </c>
      <c r="D257" s="579">
        <v>24</v>
      </c>
      <c r="E257" s="579">
        <v>19.3</v>
      </c>
      <c r="F257" s="579">
        <v>16.7</v>
      </c>
      <c r="G257" s="579">
        <v>15.1</v>
      </c>
      <c r="H257" s="579">
        <v>13.5</v>
      </c>
      <c r="I257" s="579">
        <v>12.2</v>
      </c>
      <c r="J257" s="579">
        <v>10.7</v>
      </c>
      <c r="K257" s="579">
        <v>9.1999999999999993</v>
      </c>
      <c r="L257" s="579">
        <v>9.1999999999999993</v>
      </c>
      <c r="M257" s="579">
        <v>9.1999999999999993</v>
      </c>
      <c r="N257" s="579">
        <v>9.1999999999999993</v>
      </c>
      <c r="O257" s="579">
        <v>9.1999999999999993</v>
      </c>
      <c r="P257" s="579">
        <v>9.1999999999999993</v>
      </c>
    </row>
    <row r="258" spans="2:16" s="333" customFormat="1" ht="15" customHeight="1" x14ac:dyDescent="0.25">
      <c r="B258" s="465" t="s">
        <v>12</v>
      </c>
      <c r="C258" s="465" t="s">
        <v>72</v>
      </c>
      <c r="D258" s="579">
        <v>11</v>
      </c>
      <c r="E258" s="579">
        <v>9.1</v>
      </c>
      <c r="F258" s="579">
        <v>8.1</v>
      </c>
      <c r="G258" s="579">
        <v>7.5</v>
      </c>
      <c r="H258" s="579">
        <v>6.9</v>
      </c>
      <c r="I258" s="579">
        <v>6.3</v>
      </c>
      <c r="J258" s="579">
        <v>5.5</v>
      </c>
      <c r="K258" s="579">
        <v>4.7</v>
      </c>
      <c r="L258" s="579">
        <v>4.7</v>
      </c>
      <c r="M258" s="579">
        <v>4.7</v>
      </c>
      <c r="N258" s="579">
        <v>4.7</v>
      </c>
      <c r="O258" s="579">
        <v>4.7</v>
      </c>
      <c r="P258" s="579">
        <v>4.7</v>
      </c>
    </row>
    <row r="259" spans="2:16" s="333" customFormat="1" ht="15" customHeight="1" x14ac:dyDescent="0.25">
      <c r="B259" s="465" t="s">
        <v>12</v>
      </c>
      <c r="C259" s="465" t="s">
        <v>40</v>
      </c>
      <c r="D259" s="579">
        <v>22.8</v>
      </c>
      <c r="E259" s="579">
        <v>17.600000000000001</v>
      </c>
      <c r="F259" s="579">
        <v>15</v>
      </c>
      <c r="G259" s="579">
        <v>13.5</v>
      </c>
      <c r="H259" s="579">
        <v>12.1</v>
      </c>
      <c r="I259" s="579">
        <v>11.1</v>
      </c>
      <c r="J259" s="579">
        <v>9.6999999999999993</v>
      </c>
      <c r="K259" s="579">
        <v>8.3000000000000007</v>
      </c>
      <c r="L259" s="579">
        <v>8.3000000000000007</v>
      </c>
      <c r="M259" s="579">
        <v>8.3000000000000007</v>
      </c>
      <c r="N259" s="579">
        <v>8.3000000000000007</v>
      </c>
      <c r="O259" s="579">
        <v>8.3000000000000007</v>
      </c>
      <c r="P259" s="579">
        <v>8.3000000000000007</v>
      </c>
    </row>
    <row r="260" spans="2:16" s="333" customFormat="1" ht="15" customHeight="1" x14ac:dyDescent="0.25">
      <c r="B260" s="465" t="s">
        <v>12</v>
      </c>
      <c r="C260" s="465" t="s">
        <v>76</v>
      </c>
      <c r="D260" s="579">
        <v>8.4</v>
      </c>
      <c r="E260" s="579">
        <v>7</v>
      </c>
      <c r="F260" s="579">
        <v>6.2</v>
      </c>
      <c r="G260" s="579">
        <v>5.6</v>
      </c>
      <c r="H260" s="579">
        <v>5.0999999999999996</v>
      </c>
      <c r="I260" s="579">
        <v>4.5</v>
      </c>
      <c r="J260" s="579">
        <v>3.9</v>
      </c>
      <c r="K260" s="579">
        <v>3.4</v>
      </c>
      <c r="L260" s="579">
        <v>3.4</v>
      </c>
      <c r="M260" s="579">
        <v>3.4</v>
      </c>
      <c r="N260" s="579">
        <v>3.4</v>
      </c>
      <c r="O260" s="579">
        <v>3.4</v>
      </c>
      <c r="P260" s="579">
        <v>3.4</v>
      </c>
    </row>
    <row r="261" spans="2:16" s="333" customFormat="1" ht="15" customHeight="1" x14ac:dyDescent="0.25">
      <c r="B261" s="465" t="s">
        <v>12</v>
      </c>
      <c r="C261" s="465" t="s">
        <v>82</v>
      </c>
      <c r="D261" s="579">
        <v>16.7</v>
      </c>
      <c r="E261" s="579">
        <v>14.2</v>
      </c>
      <c r="F261" s="579">
        <v>13</v>
      </c>
      <c r="G261" s="579">
        <v>12.3</v>
      </c>
      <c r="H261" s="579">
        <v>11.4</v>
      </c>
      <c r="I261" s="579">
        <v>10.7</v>
      </c>
      <c r="J261" s="579">
        <v>9.8000000000000007</v>
      </c>
      <c r="K261" s="579">
        <v>9.1999999999999993</v>
      </c>
      <c r="L261" s="579">
        <v>9.6999999999999993</v>
      </c>
      <c r="M261" s="579">
        <v>10.5</v>
      </c>
      <c r="N261" s="579">
        <v>11.4</v>
      </c>
      <c r="O261" s="579">
        <v>11.6</v>
      </c>
      <c r="P261" s="579">
        <v>11.6</v>
      </c>
    </row>
    <row r="262" spans="2:16" s="333" customFormat="1" ht="15" customHeight="1" x14ac:dyDescent="0.25">
      <c r="B262" s="465" t="s">
        <v>12</v>
      </c>
      <c r="C262" s="465" t="s">
        <v>70</v>
      </c>
      <c r="D262" s="579">
        <v>11.5</v>
      </c>
      <c r="E262" s="579">
        <v>10</v>
      </c>
      <c r="F262" s="579">
        <v>9.6</v>
      </c>
      <c r="G262" s="579">
        <v>9.1999999999999993</v>
      </c>
      <c r="H262" s="579">
        <v>8.6999999999999993</v>
      </c>
      <c r="I262" s="579">
        <v>8.4</v>
      </c>
      <c r="J262" s="579">
        <v>7.4</v>
      </c>
      <c r="K262" s="579">
        <v>6.3</v>
      </c>
      <c r="L262" s="579">
        <v>6.3</v>
      </c>
      <c r="M262" s="579">
        <v>6.3</v>
      </c>
      <c r="N262" s="579">
        <v>6.3</v>
      </c>
      <c r="O262" s="579">
        <v>6.3</v>
      </c>
      <c r="P262" s="579">
        <v>6.3</v>
      </c>
    </row>
    <row r="263" spans="2:16" s="333" customFormat="1" ht="15" customHeight="1" x14ac:dyDescent="0.25">
      <c r="B263" s="465" t="s">
        <v>12</v>
      </c>
      <c r="C263" s="465" t="s">
        <v>626</v>
      </c>
      <c r="D263" s="579">
        <v>0</v>
      </c>
      <c r="E263" s="579">
        <v>0</v>
      </c>
      <c r="F263" s="579">
        <v>0</v>
      </c>
      <c r="G263" s="579">
        <v>0</v>
      </c>
      <c r="H263" s="579">
        <v>0</v>
      </c>
      <c r="I263" s="579">
        <v>0</v>
      </c>
      <c r="J263" s="579">
        <v>0</v>
      </c>
      <c r="K263" s="579">
        <v>0</v>
      </c>
      <c r="L263" s="579">
        <v>0</v>
      </c>
      <c r="M263" s="579">
        <v>0</v>
      </c>
      <c r="N263" s="579">
        <v>0</v>
      </c>
      <c r="O263" s="579">
        <v>0</v>
      </c>
      <c r="P263" s="579">
        <v>0</v>
      </c>
    </row>
    <row r="264" spans="2:16" s="333" customFormat="1" ht="15" customHeight="1" x14ac:dyDescent="0.25">
      <c r="B264" s="465" t="s">
        <v>12</v>
      </c>
      <c r="C264" s="465" t="s">
        <v>151</v>
      </c>
      <c r="D264" s="579">
        <v>21.3</v>
      </c>
      <c r="E264" s="579">
        <v>17.100000000000001</v>
      </c>
      <c r="F264" s="579">
        <v>15</v>
      </c>
      <c r="G264" s="579">
        <v>13.7</v>
      </c>
      <c r="H264" s="579">
        <v>12.4</v>
      </c>
      <c r="I264" s="579">
        <v>11.4</v>
      </c>
      <c r="J264" s="579">
        <v>10</v>
      </c>
      <c r="K264" s="579">
        <v>8.6</v>
      </c>
      <c r="L264" s="579">
        <v>8.6</v>
      </c>
      <c r="M264" s="579">
        <v>8.6</v>
      </c>
      <c r="N264" s="579">
        <v>8.6</v>
      </c>
      <c r="O264" s="579">
        <v>8.6</v>
      </c>
      <c r="P264" s="579">
        <v>8.6</v>
      </c>
    </row>
    <row r="265" spans="2:16" s="333" customFormat="1" ht="15" customHeight="1" x14ac:dyDescent="0.25">
      <c r="B265" s="465" t="s">
        <v>12</v>
      </c>
      <c r="C265" s="465" t="s">
        <v>90</v>
      </c>
      <c r="D265" s="579">
        <v>11.9</v>
      </c>
      <c r="E265" s="579">
        <v>9.9</v>
      </c>
      <c r="F265" s="579">
        <v>8.6999999999999993</v>
      </c>
      <c r="G265" s="579">
        <v>8</v>
      </c>
      <c r="H265" s="579">
        <v>7.2</v>
      </c>
      <c r="I265" s="579">
        <v>6.4</v>
      </c>
      <c r="J265" s="579">
        <v>5.6</v>
      </c>
      <c r="K265" s="579">
        <v>4.8</v>
      </c>
      <c r="L265" s="579">
        <v>4.8</v>
      </c>
      <c r="M265" s="579">
        <v>4.8</v>
      </c>
      <c r="N265" s="579">
        <v>4.8</v>
      </c>
      <c r="O265" s="579">
        <v>4.8</v>
      </c>
      <c r="P265" s="579">
        <v>4.8</v>
      </c>
    </row>
    <row r="266" spans="2:16" s="333" customFormat="1" ht="15" customHeight="1" x14ac:dyDescent="0.25">
      <c r="B266" s="465" t="s">
        <v>12</v>
      </c>
      <c r="C266" s="465" t="s">
        <v>112</v>
      </c>
      <c r="D266" s="579">
        <v>14.3</v>
      </c>
      <c r="E266" s="579">
        <v>11</v>
      </c>
      <c r="F266" s="579">
        <v>9.1</v>
      </c>
      <c r="G266" s="579">
        <v>8</v>
      </c>
      <c r="H266" s="579">
        <v>7.1</v>
      </c>
      <c r="I266" s="579">
        <v>6.4</v>
      </c>
      <c r="J266" s="579">
        <v>5.7</v>
      </c>
      <c r="K266" s="579">
        <v>5.0999999999999996</v>
      </c>
      <c r="L266" s="579">
        <v>5.0999999999999996</v>
      </c>
      <c r="M266" s="579">
        <v>5.0999999999999996</v>
      </c>
      <c r="N266" s="579">
        <v>5.0999999999999996</v>
      </c>
      <c r="O266" s="579">
        <v>5.0999999999999996</v>
      </c>
      <c r="P266" s="579">
        <v>5.0999999999999996</v>
      </c>
    </row>
    <row r="267" spans="2:16" s="333" customFormat="1" ht="15" customHeight="1" x14ac:dyDescent="0.25">
      <c r="B267" s="465" t="s">
        <v>12</v>
      </c>
      <c r="C267" s="465" t="s">
        <v>106</v>
      </c>
      <c r="D267" s="579">
        <v>16</v>
      </c>
      <c r="E267" s="579">
        <v>13.1</v>
      </c>
      <c r="F267" s="579">
        <v>11.7</v>
      </c>
      <c r="G267" s="579">
        <v>10.7</v>
      </c>
      <c r="H267" s="579">
        <v>9.6999999999999993</v>
      </c>
      <c r="I267" s="579">
        <v>8.9</v>
      </c>
      <c r="J267" s="579">
        <v>7.8</v>
      </c>
      <c r="K267" s="579">
        <v>6.7</v>
      </c>
      <c r="L267" s="579">
        <v>6.7</v>
      </c>
      <c r="M267" s="579">
        <v>6.7</v>
      </c>
      <c r="N267" s="579">
        <v>6.7</v>
      </c>
      <c r="O267" s="579">
        <v>6.7</v>
      </c>
      <c r="P267" s="579">
        <v>6.7</v>
      </c>
    </row>
    <row r="268" spans="2:16" s="333" customFormat="1" ht="15" customHeight="1" x14ac:dyDescent="0.25">
      <c r="B268" s="465" t="s">
        <v>12</v>
      </c>
      <c r="C268" s="465" t="s">
        <v>172</v>
      </c>
      <c r="D268" s="579">
        <v>11.6</v>
      </c>
      <c r="E268" s="579">
        <v>9.6999999999999993</v>
      </c>
      <c r="F268" s="579">
        <v>8.5</v>
      </c>
      <c r="G268" s="579">
        <v>7.8</v>
      </c>
      <c r="H268" s="579">
        <v>7</v>
      </c>
      <c r="I268" s="579">
        <v>6.2</v>
      </c>
      <c r="J268" s="579">
        <v>5.4</v>
      </c>
      <c r="K268" s="579">
        <v>4.7</v>
      </c>
      <c r="L268" s="579">
        <v>4.7</v>
      </c>
      <c r="M268" s="579">
        <v>4.7</v>
      </c>
      <c r="N268" s="579">
        <v>4.7</v>
      </c>
      <c r="O268" s="579">
        <v>4.7</v>
      </c>
      <c r="P268" s="579">
        <v>4.7</v>
      </c>
    </row>
    <row r="269" spans="2:16" s="333" customFormat="1" ht="15" customHeight="1" x14ac:dyDescent="0.25">
      <c r="B269" s="465" t="s">
        <v>12</v>
      </c>
      <c r="C269" s="465" t="s">
        <v>121</v>
      </c>
      <c r="D269" s="579">
        <v>10.8</v>
      </c>
      <c r="E269" s="579">
        <v>9</v>
      </c>
      <c r="F269" s="579">
        <v>7.9</v>
      </c>
      <c r="G269" s="579">
        <v>7.2</v>
      </c>
      <c r="H269" s="579">
        <v>6.5</v>
      </c>
      <c r="I269" s="579">
        <v>5.8</v>
      </c>
      <c r="J269" s="579">
        <v>5</v>
      </c>
      <c r="K269" s="579">
        <v>4.3</v>
      </c>
      <c r="L269" s="579">
        <v>4.3</v>
      </c>
      <c r="M269" s="579">
        <v>4.3</v>
      </c>
      <c r="N269" s="579">
        <v>4.3</v>
      </c>
      <c r="O269" s="579">
        <v>4.3</v>
      </c>
      <c r="P269" s="579">
        <v>4.3</v>
      </c>
    </row>
    <row r="270" spans="2:16" s="333" customFormat="1" ht="15" customHeight="1" x14ac:dyDescent="0.25">
      <c r="B270" s="465" t="s">
        <v>12</v>
      </c>
      <c r="C270" s="465" t="s">
        <v>135</v>
      </c>
      <c r="D270" s="579">
        <v>11.9</v>
      </c>
      <c r="E270" s="579">
        <v>10.1</v>
      </c>
      <c r="F270" s="579">
        <v>9.3000000000000007</v>
      </c>
      <c r="G270" s="579">
        <v>8.6999999999999993</v>
      </c>
      <c r="H270" s="579">
        <v>8</v>
      </c>
      <c r="I270" s="579">
        <v>7.4</v>
      </c>
      <c r="J270" s="579">
        <v>6.7</v>
      </c>
      <c r="K270" s="579">
        <v>6.2</v>
      </c>
      <c r="L270" s="579">
        <v>6.2</v>
      </c>
      <c r="M270" s="579">
        <v>6.2</v>
      </c>
      <c r="N270" s="579">
        <v>6.2</v>
      </c>
      <c r="O270" s="579">
        <v>6.2</v>
      </c>
      <c r="P270" s="579">
        <v>6.2</v>
      </c>
    </row>
    <row r="271" spans="2:16" s="333" customFormat="1" ht="15" customHeight="1" x14ac:dyDescent="0.25">
      <c r="B271" s="465" t="s">
        <v>12</v>
      </c>
      <c r="C271" s="465" t="s">
        <v>261</v>
      </c>
      <c r="D271" s="579">
        <v>9.6</v>
      </c>
      <c r="E271" s="579">
        <v>8.3000000000000007</v>
      </c>
      <c r="F271" s="579">
        <v>7.7</v>
      </c>
      <c r="G271" s="579">
        <v>7.2</v>
      </c>
      <c r="H271" s="579">
        <v>6.7</v>
      </c>
      <c r="I271" s="579">
        <v>6.4</v>
      </c>
      <c r="J271" s="579">
        <v>5.6</v>
      </c>
      <c r="K271" s="579">
        <v>4.8</v>
      </c>
      <c r="L271" s="579">
        <v>4.8</v>
      </c>
      <c r="M271" s="579">
        <v>4.8</v>
      </c>
      <c r="N271" s="579">
        <v>4.8</v>
      </c>
      <c r="O271" s="579">
        <v>4.8</v>
      </c>
      <c r="P271" s="579">
        <v>4.8</v>
      </c>
    </row>
    <row r="272" spans="2:16" s="333" customFormat="1" ht="15" customHeight="1" x14ac:dyDescent="0.25">
      <c r="B272" s="465" t="s">
        <v>12</v>
      </c>
      <c r="C272" s="465" t="s">
        <v>149</v>
      </c>
      <c r="D272" s="579">
        <v>13.4</v>
      </c>
      <c r="E272" s="579">
        <v>11.1</v>
      </c>
      <c r="F272" s="579">
        <v>10.1</v>
      </c>
      <c r="G272" s="579">
        <v>9.5</v>
      </c>
      <c r="H272" s="579">
        <v>8.9</v>
      </c>
      <c r="I272" s="579">
        <v>8.5</v>
      </c>
      <c r="J272" s="579">
        <v>8</v>
      </c>
      <c r="K272" s="579">
        <v>7.8</v>
      </c>
      <c r="L272" s="579">
        <v>7.8</v>
      </c>
      <c r="M272" s="579">
        <v>7.8</v>
      </c>
      <c r="N272" s="579">
        <v>7.8</v>
      </c>
      <c r="O272" s="579">
        <v>7.8</v>
      </c>
      <c r="P272" s="579">
        <v>7.8</v>
      </c>
    </row>
    <row r="273" spans="2:16" s="333" customFormat="1" ht="15" customHeight="1" x14ac:dyDescent="0.25">
      <c r="B273" s="465" t="s">
        <v>12</v>
      </c>
      <c r="C273" s="465" t="s">
        <v>130</v>
      </c>
      <c r="D273" s="579">
        <v>8.5</v>
      </c>
      <c r="E273" s="579">
        <v>7.1</v>
      </c>
      <c r="F273" s="579">
        <v>6.2</v>
      </c>
      <c r="G273" s="579">
        <v>5.6</v>
      </c>
      <c r="H273" s="579">
        <v>5.0999999999999996</v>
      </c>
      <c r="I273" s="579">
        <v>4.5</v>
      </c>
      <c r="J273" s="579">
        <v>3.9</v>
      </c>
      <c r="K273" s="579">
        <v>3.4</v>
      </c>
      <c r="L273" s="579">
        <v>3.4</v>
      </c>
      <c r="M273" s="579">
        <v>3.4</v>
      </c>
      <c r="N273" s="579">
        <v>3.4</v>
      </c>
      <c r="O273" s="579">
        <v>3.4</v>
      </c>
      <c r="P273" s="579">
        <v>3.4</v>
      </c>
    </row>
    <row r="274" spans="2:16" s="333" customFormat="1" ht="15" customHeight="1" x14ac:dyDescent="0.25">
      <c r="B274" s="465" t="s">
        <v>12</v>
      </c>
      <c r="C274" s="465" t="s">
        <v>133</v>
      </c>
      <c r="D274" s="579">
        <v>11.1</v>
      </c>
      <c r="E274" s="579">
        <v>9</v>
      </c>
      <c r="F274" s="579">
        <v>7.8</v>
      </c>
      <c r="G274" s="579">
        <v>7</v>
      </c>
      <c r="H274" s="579">
        <v>6.3</v>
      </c>
      <c r="I274" s="579">
        <v>5.9</v>
      </c>
      <c r="J274" s="579">
        <v>5.3</v>
      </c>
      <c r="K274" s="579">
        <v>4.8</v>
      </c>
      <c r="L274" s="579">
        <v>4.8</v>
      </c>
      <c r="M274" s="579">
        <v>4.8</v>
      </c>
      <c r="N274" s="579">
        <v>4.8</v>
      </c>
      <c r="O274" s="579">
        <v>4.8</v>
      </c>
      <c r="P274" s="579">
        <v>4.8</v>
      </c>
    </row>
    <row r="275" spans="2:16" s="333" customFormat="1" ht="15" customHeight="1" x14ac:dyDescent="0.25">
      <c r="B275" s="465" t="s">
        <v>12</v>
      </c>
      <c r="C275" s="465" t="s">
        <v>128</v>
      </c>
      <c r="D275" s="579">
        <v>9.6999999999999993</v>
      </c>
      <c r="E275" s="579">
        <v>8</v>
      </c>
      <c r="F275" s="579">
        <v>7.4</v>
      </c>
      <c r="G275" s="579">
        <v>7.1</v>
      </c>
      <c r="H275" s="579">
        <v>6.6</v>
      </c>
      <c r="I275" s="579">
        <v>6.4</v>
      </c>
      <c r="J275" s="579">
        <v>5.6</v>
      </c>
      <c r="K275" s="579">
        <v>4.8</v>
      </c>
      <c r="L275" s="579">
        <v>4.8</v>
      </c>
      <c r="M275" s="579">
        <v>4.8</v>
      </c>
      <c r="N275" s="579">
        <v>4.8</v>
      </c>
      <c r="O275" s="579">
        <v>4.8</v>
      </c>
      <c r="P275" s="579">
        <v>4.8</v>
      </c>
    </row>
    <row r="276" spans="2:16" s="333" customFormat="1" ht="15" customHeight="1" x14ac:dyDescent="0.25">
      <c r="B276" s="465" t="s">
        <v>12</v>
      </c>
      <c r="C276" s="465" t="s">
        <v>635</v>
      </c>
      <c r="D276" s="579">
        <v>0.4</v>
      </c>
      <c r="E276" s="579">
        <v>0.3</v>
      </c>
      <c r="F276" s="579">
        <v>0.3</v>
      </c>
      <c r="G276" s="579">
        <v>0.3</v>
      </c>
      <c r="H276" s="579">
        <v>0.2</v>
      </c>
      <c r="I276" s="579">
        <v>0.2</v>
      </c>
      <c r="J276" s="579">
        <v>0.2</v>
      </c>
      <c r="K276" s="579">
        <v>0.2</v>
      </c>
      <c r="L276" s="579">
        <v>0.2</v>
      </c>
      <c r="M276" s="579">
        <v>0.2</v>
      </c>
      <c r="N276" s="579">
        <v>0.2</v>
      </c>
      <c r="O276" s="579">
        <v>0.2</v>
      </c>
      <c r="P276" s="579">
        <v>0.2</v>
      </c>
    </row>
    <row r="277" spans="2:16" s="333" customFormat="1" ht="15" customHeight="1" x14ac:dyDescent="0.25">
      <c r="B277" s="465" t="s">
        <v>12</v>
      </c>
      <c r="C277" s="465" t="s">
        <v>156</v>
      </c>
      <c r="D277" s="579">
        <v>11.1</v>
      </c>
      <c r="E277" s="579">
        <v>9.3000000000000007</v>
      </c>
      <c r="F277" s="579">
        <v>8.1999999999999993</v>
      </c>
      <c r="G277" s="579">
        <v>7.4</v>
      </c>
      <c r="H277" s="579">
        <v>6.7</v>
      </c>
      <c r="I277" s="579">
        <v>5.9</v>
      </c>
      <c r="J277" s="579">
        <v>5.2</v>
      </c>
      <c r="K277" s="579">
        <v>4.5</v>
      </c>
      <c r="L277" s="579">
        <v>4.5</v>
      </c>
      <c r="M277" s="579">
        <v>4.5</v>
      </c>
      <c r="N277" s="579">
        <v>4.5</v>
      </c>
      <c r="O277" s="579">
        <v>4.5</v>
      </c>
      <c r="P277" s="579">
        <v>4.5</v>
      </c>
    </row>
    <row r="278" spans="2:16" s="333" customFormat="1" ht="15" customHeight="1" x14ac:dyDescent="0.25">
      <c r="B278" s="465" t="s">
        <v>12</v>
      </c>
      <c r="C278" s="465" t="s">
        <v>158</v>
      </c>
      <c r="D278" s="579">
        <v>18.7</v>
      </c>
      <c r="E278" s="579">
        <v>15.3</v>
      </c>
      <c r="F278" s="579">
        <v>13.5</v>
      </c>
      <c r="G278" s="579">
        <v>12.4</v>
      </c>
      <c r="H278" s="579">
        <v>11.2</v>
      </c>
      <c r="I278" s="579">
        <v>11.2</v>
      </c>
      <c r="J278" s="579">
        <v>10.8</v>
      </c>
      <c r="K278" s="579">
        <v>10.7</v>
      </c>
      <c r="L278" s="579">
        <v>10.7</v>
      </c>
      <c r="M278" s="579">
        <v>10.7</v>
      </c>
      <c r="N278" s="579">
        <v>10.7</v>
      </c>
      <c r="O278" s="579">
        <v>10.7</v>
      </c>
      <c r="P278" s="579">
        <v>10.7</v>
      </c>
    </row>
    <row r="279" spans="2:16" s="333" customFormat="1" ht="15" customHeight="1" x14ac:dyDescent="0.25">
      <c r="B279" s="465" t="s">
        <v>12</v>
      </c>
      <c r="C279" s="465" t="s">
        <v>144</v>
      </c>
      <c r="D279" s="579">
        <v>9.9</v>
      </c>
      <c r="E279" s="579">
        <v>8.4</v>
      </c>
      <c r="F279" s="579">
        <v>7.9</v>
      </c>
      <c r="G279" s="579">
        <v>7.5</v>
      </c>
      <c r="H279" s="579">
        <v>7</v>
      </c>
      <c r="I279" s="579">
        <v>6.7</v>
      </c>
      <c r="J279" s="579">
        <v>5.9</v>
      </c>
      <c r="K279" s="579">
        <v>5.0999999999999996</v>
      </c>
      <c r="L279" s="579">
        <v>5.0999999999999996</v>
      </c>
      <c r="M279" s="579">
        <v>5.0999999999999996</v>
      </c>
      <c r="N279" s="579">
        <v>5.0999999999999996</v>
      </c>
      <c r="O279" s="579">
        <v>5.0999999999999996</v>
      </c>
      <c r="P279" s="579">
        <v>5.0999999999999996</v>
      </c>
    </row>
    <row r="280" spans="2:16" s="333" customFormat="1" ht="15" customHeight="1" x14ac:dyDescent="0.25">
      <c r="B280" s="465" t="s">
        <v>12</v>
      </c>
      <c r="C280" s="465" t="s">
        <v>177</v>
      </c>
      <c r="D280" s="579">
        <v>9.6</v>
      </c>
      <c r="E280" s="579">
        <v>8</v>
      </c>
      <c r="F280" s="579">
        <v>7</v>
      </c>
      <c r="G280" s="579">
        <v>6.4</v>
      </c>
      <c r="H280" s="579">
        <v>5.8</v>
      </c>
      <c r="I280" s="579">
        <v>5.0999999999999996</v>
      </c>
      <c r="J280" s="579">
        <v>4.5</v>
      </c>
      <c r="K280" s="579">
        <v>3.8</v>
      </c>
      <c r="L280" s="579">
        <v>3.8</v>
      </c>
      <c r="M280" s="579">
        <v>3.8</v>
      </c>
      <c r="N280" s="579">
        <v>3.8</v>
      </c>
      <c r="O280" s="579">
        <v>3.8</v>
      </c>
      <c r="P280" s="579">
        <v>3.8</v>
      </c>
    </row>
    <row r="281" spans="2:16" s="333" customFormat="1" ht="15" customHeight="1" x14ac:dyDescent="0.25">
      <c r="B281" s="465" t="s">
        <v>12</v>
      </c>
      <c r="C281" s="465" t="s">
        <v>101</v>
      </c>
      <c r="D281" s="579">
        <v>11.1</v>
      </c>
      <c r="E281" s="579">
        <v>9.1999999999999993</v>
      </c>
      <c r="F281" s="579">
        <v>8.6</v>
      </c>
      <c r="G281" s="579">
        <v>8.1999999999999993</v>
      </c>
      <c r="H281" s="579">
        <v>7.6</v>
      </c>
      <c r="I281" s="579">
        <v>7.2</v>
      </c>
      <c r="J281" s="579">
        <v>6.5</v>
      </c>
      <c r="K281" s="579">
        <v>5.8</v>
      </c>
      <c r="L281" s="579">
        <v>5.9</v>
      </c>
      <c r="M281" s="579">
        <v>6</v>
      </c>
      <c r="N281" s="579">
        <v>6.8</v>
      </c>
      <c r="O281" s="579">
        <v>7.4</v>
      </c>
      <c r="P281" s="579">
        <v>8</v>
      </c>
    </row>
    <row r="282" spans="2:16" s="333" customFormat="1" ht="15" customHeight="1" x14ac:dyDescent="0.25">
      <c r="B282" s="465" t="s">
        <v>12</v>
      </c>
      <c r="C282" s="465" t="s">
        <v>646</v>
      </c>
      <c r="D282" s="579">
        <v>31.9</v>
      </c>
      <c r="E282" s="579">
        <v>24.4</v>
      </c>
      <c r="F282" s="579">
        <v>21.5</v>
      </c>
      <c r="G282" s="579">
        <v>19.8</v>
      </c>
      <c r="H282" s="579">
        <v>17.899999999999999</v>
      </c>
      <c r="I282" s="579">
        <v>17</v>
      </c>
      <c r="J282" s="579">
        <v>14.9</v>
      </c>
      <c r="K282" s="579">
        <v>12.7</v>
      </c>
      <c r="L282" s="579">
        <v>12.7</v>
      </c>
      <c r="M282" s="579">
        <v>12.7</v>
      </c>
      <c r="N282" s="579">
        <v>12.7</v>
      </c>
      <c r="O282" s="579">
        <v>12.7</v>
      </c>
      <c r="P282" s="579">
        <v>12.7</v>
      </c>
    </row>
    <row r="283" spans="2:16" s="333" customFormat="1" ht="15" customHeight="1" x14ac:dyDescent="0.25">
      <c r="B283" s="465" t="s">
        <v>12</v>
      </c>
      <c r="C283" s="465" t="s">
        <v>193</v>
      </c>
      <c r="D283" s="579">
        <v>22.2</v>
      </c>
      <c r="E283" s="579">
        <v>18.3</v>
      </c>
      <c r="F283" s="579">
        <v>16.600000000000001</v>
      </c>
      <c r="G283" s="579">
        <v>15.4</v>
      </c>
      <c r="H283" s="579">
        <v>14.1</v>
      </c>
      <c r="I283" s="579">
        <v>13.3</v>
      </c>
      <c r="J283" s="579">
        <v>12.5</v>
      </c>
      <c r="K283" s="579">
        <v>11.5</v>
      </c>
      <c r="L283" s="579">
        <v>11.5</v>
      </c>
      <c r="M283" s="579">
        <v>11.5</v>
      </c>
      <c r="N283" s="579">
        <v>11.5</v>
      </c>
      <c r="O283" s="579">
        <v>11.5</v>
      </c>
      <c r="P283" s="579">
        <v>11.5</v>
      </c>
    </row>
    <row r="284" spans="2:16" s="333" customFormat="1" ht="15" customHeight="1" x14ac:dyDescent="0.25">
      <c r="B284" s="465" t="s">
        <v>147</v>
      </c>
      <c r="C284" s="465" t="s">
        <v>260</v>
      </c>
      <c r="D284" s="579">
        <v>10.9</v>
      </c>
      <c r="E284" s="579">
        <v>8.9</v>
      </c>
      <c r="F284" s="579">
        <v>8.1</v>
      </c>
      <c r="G284" s="579">
        <v>7.4</v>
      </c>
      <c r="H284" s="579">
        <v>7</v>
      </c>
      <c r="I284" s="579">
        <v>6.7</v>
      </c>
      <c r="J284" s="579">
        <v>5.9</v>
      </c>
      <c r="K284" s="579">
        <v>5</v>
      </c>
      <c r="L284" s="579">
        <v>5</v>
      </c>
      <c r="M284" s="579">
        <v>5</v>
      </c>
      <c r="N284" s="579">
        <v>5</v>
      </c>
      <c r="O284" s="579">
        <v>5</v>
      </c>
      <c r="P284" s="579">
        <v>5</v>
      </c>
    </row>
    <row r="285" spans="2:16" s="333" customFormat="1" ht="15" customHeight="1" x14ac:dyDescent="0.25">
      <c r="B285" s="465" t="s">
        <v>147</v>
      </c>
      <c r="C285" s="465" t="s">
        <v>67</v>
      </c>
      <c r="D285" s="579">
        <v>16.399999999999999</v>
      </c>
      <c r="E285" s="579">
        <v>14.2</v>
      </c>
      <c r="F285" s="579">
        <v>13.2</v>
      </c>
      <c r="G285" s="579">
        <v>12.5</v>
      </c>
      <c r="H285" s="579">
        <v>11.5</v>
      </c>
      <c r="I285" s="579">
        <v>10.4</v>
      </c>
      <c r="J285" s="579">
        <v>9.1</v>
      </c>
      <c r="K285" s="579">
        <v>7.8</v>
      </c>
      <c r="L285" s="579">
        <v>7.8</v>
      </c>
      <c r="M285" s="579">
        <v>7.8</v>
      </c>
      <c r="N285" s="579">
        <v>7.8</v>
      </c>
      <c r="O285" s="579">
        <v>7.8</v>
      </c>
      <c r="P285" s="579">
        <v>7.8</v>
      </c>
    </row>
    <row r="286" spans="2:16" s="333" customFormat="1" ht="15" customHeight="1" x14ac:dyDescent="0.25">
      <c r="B286" s="465" t="s">
        <v>147</v>
      </c>
      <c r="C286" s="465" t="s">
        <v>48</v>
      </c>
      <c r="D286" s="579">
        <v>23.9</v>
      </c>
      <c r="E286" s="579">
        <v>19.2</v>
      </c>
      <c r="F286" s="579">
        <v>16.600000000000001</v>
      </c>
      <c r="G286" s="579">
        <v>15.1</v>
      </c>
      <c r="H286" s="579">
        <v>13.3</v>
      </c>
      <c r="I286" s="579">
        <v>12</v>
      </c>
      <c r="J286" s="579">
        <v>11.2</v>
      </c>
      <c r="K286" s="579">
        <v>10.4</v>
      </c>
      <c r="L286" s="579">
        <v>10.4</v>
      </c>
      <c r="M286" s="579">
        <v>10.4</v>
      </c>
      <c r="N286" s="579">
        <v>10.4</v>
      </c>
      <c r="O286" s="579">
        <v>10.4</v>
      </c>
      <c r="P286" s="579">
        <v>10.4</v>
      </c>
    </row>
    <row r="287" spans="2:16" s="333" customFormat="1" ht="15" customHeight="1" x14ac:dyDescent="0.25">
      <c r="B287" s="465" t="s">
        <v>147</v>
      </c>
      <c r="C287" s="465" t="s">
        <v>72</v>
      </c>
      <c r="D287" s="579">
        <v>12.2</v>
      </c>
      <c r="E287" s="579">
        <v>10.7</v>
      </c>
      <c r="F287" s="579">
        <v>9.5</v>
      </c>
      <c r="G287" s="579">
        <v>8.6</v>
      </c>
      <c r="H287" s="579">
        <v>7.9</v>
      </c>
      <c r="I287" s="579">
        <v>7.3</v>
      </c>
      <c r="J287" s="579">
        <v>7</v>
      </c>
      <c r="K287" s="579">
        <v>6.3</v>
      </c>
      <c r="L287" s="579">
        <v>6.3</v>
      </c>
      <c r="M287" s="579">
        <v>6.3</v>
      </c>
      <c r="N287" s="579">
        <v>6.3</v>
      </c>
      <c r="O287" s="579">
        <v>6.3</v>
      </c>
      <c r="P287" s="579">
        <v>6.3</v>
      </c>
    </row>
    <row r="288" spans="2:16" s="333" customFormat="1" ht="15" customHeight="1" x14ac:dyDescent="0.25">
      <c r="B288" s="465" t="s">
        <v>147</v>
      </c>
      <c r="C288" s="465" t="s">
        <v>40</v>
      </c>
      <c r="D288" s="579">
        <v>22.8</v>
      </c>
      <c r="E288" s="579">
        <v>17.7</v>
      </c>
      <c r="F288" s="579">
        <v>15.1</v>
      </c>
      <c r="G288" s="579">
        <v>13.7</v>
      </c>
      <c r="H288" s="579">
        <v>11.9</v>
      </c>
      <c r="I288" s="579">
        <v>11.1</v>
      </c>
      <c r="J288" s="579">
        <v>9.6999999999999993</v>
      </c>
      <c r="K288" s="579">
        <v>8.3000000000000007</v>
      </c>
      <c r="L288" s="579">
        <v>8.3000000000000007</v>
      </c>
      <c r="M288" s="579">
        <v>8.3000000000000007</v>
      </c>
      <c r="N288" s="579">
        <v>8.3000000000000007</v>
      </c>
      <c r="O288" s="579">
        <v>8.3000000000000007</v>
      </c>
      <c r="P288" s="579">
        <v>8.3000000000000007</v>
      </c>
    </row>
    <row r="289" spans="2:16" s="333" customFormat="1" ht="15" customHeight="1" x14ac:dyDescent="0.25">
      <c r="B289" s="465" t="s">
        <v>147</v>
      </c>
      <c r="C289" s="465" t="s">
        <v>82</v>
      </c>
      <c r="D289" s="579">
        <v>16.2</v>
      </c>
      <c r="E289" s="579">
        <v>13.5</v>
      </c>
      <c r="F289" s="579">
        <v>12.2</v>
      </c>
      <c r="G289" s="579">
        <v>11.4</v>
      </c>
      <c r="H289" s="579">
        <v>10.4</v>
      </c>
      <c r="I289" s="579">
        <v>9.8000000000000007</v>
      </c>
      <c r="J289" s="579">
        <v>9.1</v>
      </c>
      <c r="K289" s="579">
        <v>8.5</v>
      </c>
      <c r="L289" s="579">
        <v>9</v>
      </c>
      <c r="M289" s="579">
        <v>9.8000000000000007</v>
      </c>
      <c r="N289" s="579">
        <v>9.8000000000000007</v>
      </c>
      <c r="O289" s="579">
        <v>9.8000000000000007</v>
      </c>
      <c r="P289" s="579">
        <v>9.8000000000000007</v>
      </c>
    </row>
    <row r="290" spans="2:16" s="333" customFormat="1" ht="15" customHeight="1" x14ac:dyDescent="0.25">
      <c r="B290" s="465" t="s">
        <v>147</v>
      </c>
      <c r="C290" s="465" t="s">
        <v>70</v>
      </c>
      <c r="D290" s="579">
        <v>11</v>
      </c>
      <c r="E290" s="579">
        <v>9.5</v>
      </c>
      <c r="F290" s="579">
        <v>9</v>
      </c>
      <c r="G290" s="579">
        <v>8.1999999999999993</v>
      </c>
      <c r="H290" s="579">
        <v>8.1</v>
      </c>
      <c r="I290" s="579">
        <v>8</v>
      </c>
      <c r="J290" s="579">
        <v>7</v>
      </c>
      <c r="K290" s="579">
        <v>6</v>
      </c>
      <c r="L290" s="579">
        <v>6</v>
      </c>
      <c r="M290" s="579">
        <v>6</v>
      </c>
      <c r="N290" s="579">
        <v>6</v>
      </c>
      <c r="O290" s="579">
        <v>6</v>
      </c>
      <c r="P290" s="579">
        <v>6</v>
      </c>
    </row>
    <row r="291" spans="2:16" s="333" customFormat="1" ht="15" customHeight="1" x14ac:dyDescent="0.25">
      <c r="B291" s="465" t="s">
        <v>147</v>
      </c>
      <c r="C291" s="465" t="s">
        <v>151</v>
      </c>
      <c r="D291" s="579">
        <v>21.8</v>
      </c>
      <c r="E291" s="579">
        <v>17.600000000000001</v>
      </c>
      <c r="F291" s="579">
        <v>15.5</v>
      </c>
      <c r="G291" s="579">
        <v>14</v>
      </c>
      <c r="H291" s="579">
        <v>12.6</v>
      </c>
      <c r="I291" s="579">
        <v>11.8</v>
      </c>
      <c r="J291" s="579">
        <v>10.3</v>
      </c>
      <c r="K291" s="579">
        <v>8.9</v>
      </c>
      <c r="L291" s="579">
        <v>8.9</v>
      </c>
      <c r="M291" s="579">
        <v>8.9</v>
      </c>
      <c r="N291" s="579">
        <v>8.9</v>
      </c>
      <c r="O291" s="579">
        <v>8.9</v>
      </c>
      <c r="P291" s="579">
        <v>8.9</v>
      </c>
    </row>
    <row r="292" spans="2:16" s="333" customFormat="1" ht="15" customHeight="1" x14ac:dyDescent="0.25">
      <c r="B292" s="465" t="s">
        <v>147</v>
      </c>
      <c r="C292" s="465" t="s">
        <v>90</v>
      </c>
      <c r="D292" s="579">
        <v>15</v>
      </c>
      <c r="E292" s="579">
        <v>12.5</v>
      </c>
      <c r="F292" s="579">
        <v>11</v>
      </c>
      <c r="G292" s="579">
        <v>10</v>
      </c>
      <c r="H292" s="579">
        <v>9</v>
      </c>
      <c r="I292" s="579">
        <v>8</v>
      </c>
      <c r="J292" s="579">
        <v>7</v>
      </c>
      <c r="K292" s="579">
        <v>6</v>
      </c>
      <c r="L292" s="579">
        <v>6</v>
      </c>
      <c r="M292" s="579">
        <v>6</v>
      </c>
      <c r="N292" s="579">
        <v>6</v>
      </c>
      <c r="O292" s="579">
        <v>6</v>
      </c>
      <c r="P292" s="579">
        <v>6</v>
      </c>
    </row>
    <row r="293" spans="2:16" s="333" customFormat="1" ht="15" customHeight="1" x14ac:dyDescent="0.25">
      <c r="B293" s="465" t="s">
        <v>147</v>
      </c>
      <c r="C293" s="465" t="s">
        <v>112</v>
      </c>
      <c r="D293" s="579">
        <v>15.7</v>
      </c>
      <c r="E293" s="579">
        <v>12.7</v>
      </c>
      <c r="F293" s="579">
        <v>10.8</v>
      </c>
      <c r="G293" s="579">
        <v>9.6999999999999993</v>
      </c>
      <c r="H293" s="579">
        <v>8.8000000000000007</v>
      </c>
      <c r="I293" s="579">
        <v>8</v>
      </c>
      <c r="J293" s="579">
        <v>7</v>
      </c>
      <c r="K293" s="579">
        <v>6</v>
      </c>
      <c r="L293" s="579">
        <v>6</v>
      </c>
      <c r="M293" s="579">
        <v>6</v>
      </c>
      <c r="N293" s="579">
        <v>6</v>
      </c>
      <c r="O293" s="579">
        <v>6</v>
      </c>
      <c r="P293" s="579">
        <v>6</v>
      </c>
    </row>
    <row r="294" spans="2:16" s="333" customFormat="1" ht="15" customHeight="1" x14ac:dyDescent="0.25">
      <c r="B294" s="465" t="s">
        <v>147</v>
      </c>
      <c r="C294" s="465" t="s">
        <v>106</v>
      </c>
      <c r="D294" s="579">
        <v>16.100000000000001</v>
      </c>
      <c r="E294" s="579">
        <v>13.2</v>
      </c>
      <c r="F294" s="579">
        <v>11.7</v>
      </c>
      <c r="G294" s="579">
        <v>10.7</v>
      </c>
      <c r="H294" s="579">
        <v>9.6999999999999993</v>
      </c>
      <c r="I294" s="579">
        <v>8.8000000000000007</v>
      </c>
      <c r="J294" s="579">
        <v>7.7</v>
      </c>
      <c r="K294" s="579">
        <v>6.6</v>
      </c>
      <c r="L294" s="579">
        <v>6.6</v>
      </c>
      <c r="M294" s="579">
        <v>6.6</v>
      </c>
      <c r="N294" s="579">
        <v>6.6</v>
      </c>
      <c r="O294" s="579">
        <v>6.6</v>
      </c>
      <c r="P294" s="579">
        <v>6.6</v>
      </c>
    </row>
    <row r="295" spans="2:16" s="333" customFormat="1" ht="15" customHeight="1" x14ac:dyDescent="0.25">
      <c r="B295" s="465" t="s">
        <v>147</v>
      </c>
      <c r="C295" s="465" t="s">
        <v>121</v>
      </c>
      <c r="D295" s="579">
        <v>9.6999999999999993</v>
      </c>
      <c r="E295" s="579">
        <v>8</v>
      </c>
      <c r="F295" s="579">
        <v>7.1</v>
      </c>
      <c r="G295" s="579">
        <v>6.4</v>
      </c>
      <c r="H295" s="579">
        <v>5.8</v>
      </c>
      <c r="I295" s="579">
        <v>5.0999999999999996</v>
      </c>
      <c r="J295" s="579">
        <v>4.5</v>
      </c>
      <c r="K295" s="579">
        <v>3.9</v>
      </c>
      <c r="L295" s="579">
        <v>3.9</v>
      </c>
      <c r="M295" s="579">
        <v>3.9</v>
      </c>
      <c r="N295" s="579">
        <v>3.9</v>
      </c>
      <c r="O295" s="579">
        <v>3.9</v>
      </c>
      <c r="P295" s="579">
        <v>3.9</v>
      </c>
    </row>
    <row r="296" spans="2:16" s="333" customFormat="1" ht="15" customHeight="1" x14ac:dyDescent="0.25">
      <c r="B296" s="465" t="s">
        <v>147</v>
      </c>
      <c r="C296" s="465" t="s">
        <v>135</v>
      </c>
      <c r="D296" s="579">
        <v>15.8</v>
      </c>
      <c r="E296" s="579">
        <v>13.5</v>
      </c>
      <c r="F296" s="579">
        <v>12.4</v>
      </c>
      <c r="G296" s="579">
        <v>11.5</v>
      </c>
      <c r="H296" s="579">
        <v>10.6</v>
      </c>
      <c r="I296" s="579">
        <v>9.6999999999999993</v>
      </c>
      <c r="J296" s="579">
        <v>8.5</v>
      </c>
      <c r="K296" s="579">
        <v>7.2</v>
      </c>
      <c r="L296" s="579">
        <v>7.2</v>
      </c>
      <c r="M296" s="579">
        <v>7.2</v>
      </c>
      <c r="N296" s="579">
        <v>7.2</v>
      </c>
      <c r="O296" s="579">
        <v>7.2</v>
      </c>
      <c r="P296" s="579">
        <v>7.2</v>
      </c>
    </row>
    <row r="297" spans="2:16" s="333" customFormat="1" ht="15" customHeight="1" x14ac:dyDescent="0.25">
      <c r="B297" s="465" t="s">
        <v>147</v>
      </c>
      <c r="C297" s="465" t="s">
        <v>149</v>
      </c>
      <c r="D297" s="579">
        <v>14.1</v>
      </c>
      <c r="E297" s="579">
        <v>11.7</v>
      </c>
      <c r="F297" s="579">
        <v>10.5</v>
      </c>
      <c r="G297" s="579">
        <v>9.6</v>
      </c>
      <c r="H297" s="579">
        <v>9.1</v>
      </c>
      <c r="I297" s="579">
        <v>8.6</v>
      </c>
      <c r="J297" s="579">
        <v>8.4</v>
      </c>
      <c r="K297" s="579">
        <v>7.8</v>
      </c>
      <c r="L297" s="579">
        <v>7.8</v>
      </c>
      <c r="M297" s="579">
        <v>7.8</v>
      </c>
      <c r="N297" s="579">
        <v>7.8</v>
      </c>
      <c r="O297" s="579">
        <v>7.8</v>
      </c>
      <c r="P297" s="579">
        <v>7.8</v>
      </c>
    </row>
    <row r="298" spans="2:16" s="333" customFormat="1" ht="15" customHeight="1" x14ac:dyDescent="0.25">
      <c r="B298" s="465" t="s">
        <v>147</v>
      </c>
      <c r="C298" s="465" t="s">
        <v>133</v>
      </c>
      <c r="D298" s="579">
        <v>13.9</v>
      </c>
      <c r="E298" s="579">
        <v>11.5</v>
      </c>
      <c r="F298" s="579">
        <v>10.199999999999999</v>
      </c>
      <c r="G298" s="579">
        <v>9.4</v>
      </c>
      <c r="H298" s="579">
        <v>8.6</v>
      </c>
      <c r="I298" s="579">
        <v>7.8</v>
      </c>
      <c r="J298" s="579">
        <v>6.9</v>
      </c>
      <c r="K298" s="579">
        <v>5.9</v>
      </c>
      <c r="L298" s="579">
        <v>5.9</v>
      </c>
      <c r="M298" s="579">
        <v>5.9</v>
      </c>
      <c r="N298" s="579">
        <v>5.9</v>
      </c>
      <c r="O298" s="579">
        <v>5.9</v>
      </c>
      <c r="P298" s="579">
        <v>5.9</v>
      </c>
    </row>
    <row r="299" spans="2:16" s="333" customFormat="1" ht="15" customHeight="1" x14ac:dyDescent="0.25">
      <c r="B299" s="465" t="s">
        <v>147</v>
      </c>
      <c r="C299" s="465" t="s">
        <v>128</v>
      </c>
      <c r="D299" s="579">
        <v>9.5</v>
      </c>
      <c r="E299" s="579">
        <v>7.7</v>
      </c>
      <c r="F299" s="579">
        <v>7</v>
      </c>
      <c r="G299" s="579">
        <v>6.6</v>
      </c>
      <c r="H299" s="579">
        <v>6.1</v>
      </c>
      <c r="I299" s="579">
        <v>5.8</v>
      </c>
      <c r="J299" s="579">
        <v>5.0999999999999996</v>
      </c>
      <c r="K299" s="579">
        <v>4.4000000000000004</v>
      </c>
      <c r="L299" s="579">
        <v>4.4000000000000004</v>
      </c>
      <c r="M299" s="579">
        <v>4.4000000000000004</v>
      </c>
      <c r="N299" s="579">
        <v>4.4000000000000004</v>
      </c>
      <c r="O299" s="579">
        <v>4.4000000000000004</v>
      </c>
      <c r="P299" s="579">
        <v>4.4000000000000004</v>
      </c>
    </row>
    <row r="300" spans="2:16" s="333" customFormat="1" ht="15" customHeight="1" x14ac:dyDescent="0.25">
      <c r="B300" s="465" t="s">
        <v>147</v>
      </c>
      <c r="C300" s="465" t="s">
        <v>156</v>
      </c>
      <c r="D300" s="579">
        <v>11.3</v>
      </c>
      <c r="E300" s="579">
        <v>9.9</v>
      </c>
      <c r="F300" s="579">
        <v>9</v>
      </c>
      <c r="G300" s="579">
        <v>8.1999999999999993</v>
      </c>
      <c r="H300" s="579">
        <v>7.6</v>
      </c>
      <c r="I300" s="579">
        <v>7.4</v>
      </c>
      <c r="J300" s="579">
        <v>6.8</v>
      </c>
      <c r="K300" s="579">
        <v>6.7</v>
      </c>
      <c r="L300" s="579">
        <v>6.7</v>
      </c>
      <c r="M300" s="579">
        <v>6.7</v>
      </c>
      <c r="N300" s="579">
        <v>6.7</v>
      </c>
      <c r="O300" s="579">
        <v>6.7</v>
      </c>
      <c r="P300" s="579">
        <v>6.7</v>
      </c>
    </row>
    <row r="301" spans="2:16" s="333" customFormat="1" ht="15" customHeight="1" x14ac:dyDescent="0.25">
      <c r="B301" s="465" t="s">
        <v>147</v>
      </c>
      <c r="C301" s="465" t="s">
        <v>158</v>
      </c>
      <c r="D301" s="579">
        <v>18.2</v>
      </c>
      <c r="E301" s="579">
        <v>15</v>
      </c>
      <c r="F301" s="579">
        <v>13.3</v>
      </c>
      <c r="G301" s="579">
        <v>12.1</v>
      </c>
      <c r="H301" s="579">
        <v>10.9</v>
      </c>
      <c r="I301" s="579">
        <v>10.7</v>
      </c>
      <c r="J301" s="579">
        <v>9.3000000000000007</v>
      </c>
      <c r="K301" s="579">
        <v>8</v>
      </c>
      <c r="L301" s="579">
        <v>8</v>
      </c>
      <c r="M301" s="579">
        <v>8</v>
      </c>
      <c r="N301" s="579">
        <v>8</v>
      </c>
      <c r="O301" s="579">
        <v>8</v>
      </c>
      <c r="P301" s="579">
        <v>8</v>
      </c>
    </row>
    <row r="302" spans="2:16" s="333" customFormat="1" ht="15" customHeight="1" x14ac:dyDescent="0.25">
      <c r="B302" s="465" t="s">
        <v>147</v>
      </c>
      <c r="C302" s="465" t="s">
        <v>144</v>
      </c>
      <c r="D302" s="579">
        <v>10.199999999999999</v>
      </c>
      <c r="E302" s="579">
        <v>8.6</v>
      </c>
      <c r="F302" s="579">
        <v>7.7</v>
      </c>
      <c r="G302" s="579">
        <v>7</v>
      </c>
      <c r="H302" s="579">
        <v>6.6</v>
      </c>
      <c r="I302" s="579">
        <v>6.2</v>
      </c>
      <c r="J302" s="579">
        <v>5.5</v>
      </c>
      <c r="K302" s="579">
        <v>5.3</v>
      </c>
      <c r="L302" s="579">
        <v>5.3</v>
      </c>
      <c r="M302" s="579">
        <v>5.3</v>
      </c>
      <c r="N302" s="579">
        <v>5.3</v>
      </c>
      <c r="O302" s="579">
        <v>5.3</v>
      </c>
      <c r="P302" s="579">
        <v>5.3</v>
      </c>
    </row>
    <row r="303" spans="2:16" s="333" customFormat="1" ht="15" customHeight="1" x14ac:dyDescent="0.25">
      <c r="B303" s="465" t="s">
        <v>147</v>
      </c>
      <c r="C303" s="465" t="s">
        <v>101</v>
      </c>
      <c r="D303" s="579">
        <v>11.1</v>
      </c>
      <c r="E303" s="579">
        <v>8.9</v>
      </c>
      <c r="F303" s="579">
        <v>8</v>
      </c>
      <c r="G303" s="579">
        <v>7.4</v>
      </c>
      <c r="H303" s="579">
        <v>6.8</v>
      </c>
      <c r="I303" s="579">
        <v>6.3</v>
      </c>
      <c r="J303" s="579">
        <v>5.8</v>
      </c>
      <c r="K303" s="579">
        <v>5.3</v>
      </c>
      <c r="L303" s="579">
        <v>5.7</v>
      </c>
      <c r="M303" s="579">
        <v>5.9</v>
      </c>
      <c r="N303" s="579">
        <v>6.1</v>
      </c>
      <c r="O303" s="579">
        <v>6.2</v>
      </c>
      <c r="P303" s="579">
        <v>6.6</v>
      </c>
    </row>
    <row r="304" spans="2:16" s="333" customFormat="1" ht="15" customHeight="1" x14ac:dyDescent="0.25">
      <c r="B304" s="465" t="s">
        <v>147</v>
      </c>
      <c r="C304" s="465" t="s">
        <v>193</v>
      </c>
      <c r="D304" s="579">
        <v>22.2</v>
      </c>
      <c r="E304" s="579">
        <v>18.5</v>
      </c>
      <c r="F304" s="579">
        <v>16.5</v>
      </c>
      <c r="G304" s="579">
        <v>15.2</v>
      </c>
      <c r="H304" s="579">
        <v>13.8</v>
      </c>
      <c r="I304" s="579">
        <v>13.3</v>
      </c>
      <c r="J304" s="579">
        <v>11.7</v>
      </c>
      <c r="K304" s="579">
        <v>10</v>
      </c>
      <c r="L304" s="579">
        <v>10</v>
      </c>
      <c r="M304" s="579">
        <v>10</v>
      </c>
      <c r="N304" s="579">
        <v>10</v>
      </c>
      <c r="O304" s="579">
        <v>10</v>
      </c>
      <c r="P304" s="579">
        <v>10</v>
      </c>
    </row>
    <row r="305" spans="2:16" s="333" customFormat="1" ht="15" customHeight="1" x14ac:dyDescent="0.25">
      <c r="B305" s="465" t="s">
        <v>260</v>
      </c>
      <c r="C305" s="465" t="s">
        <v>67</v>
      </c>
      <c r="D305" s="579">
        <v>17.2</v>
      </c>
      <c r="E305" s="579">
        <v>15.5</v>
      </c>
      <c r="F305" s="579">
        <v>14.8</v>
      </c>
      <c r="G305" s="579">
        <v>13.5</v>
      </c>
      <c r="H305" s="579">
        <v>13.1</v>
      </c>
      <c r="I305" s="579">
        <v>12.1</v>
      </c>
      <c r="J305" s="579">
        <v>10.9</v>
      </c>
      <c r="K305" s="579">
        <v>9.6999999999999993</v>
      </c>
      <c r="L305" s="579">
        <v>9.6999999999999993</v>
      </c>
      <c r="M305" s="579">
        <v>9.6999999999999993</v>
      </c>
      <c r="N305" s="579">
        <v>9.6999999999999993</v>
      </c>
      <c r="O305" s="579">
        <v>9.6999999999999993</v>
      </c>
      <c r="P305" s="579">
        <v>9.6999999999999993</v>
      </c>
    </row>
    <row r="306" spans="2:16" s="333" customFormat="1" ht="15" customHeight="1" x14ac:dyDescent="0.25">
      <c r="B306" s="465" t="s">
        <v>260</v>
      </c>
      <c r="C306" s="465" t="s">
        <v>48</v>
      </c>
      <c r="D306" s="579">
        <v>26</v>
      </c>
      <c r="E306" s="579">
        <v>20.5</v>
      </c>
      <c r="F306" s="579">
        <v>17.600000000000001</v>
      </c>
      <c r="G306" s="579">
        <v>16</v>
      </c>
      <c r="H306" s="579">
        <v>14</v>
      </c>
      <c r="I306" s="579">
        <v>12.8</v>
      </c>
      <c r="J306" s="579">
        <v>11.2</v>
      </c>
      <c r="K306" s="579">
        <v>9.6</v>
      </c>
      <c r="L306" s="579">
        <v>9.6</v>
      </c>
      <c r="M306" s="579">
        <v>9.6</v>
      </c>
      <c r="N306" s="579">
        <v>9.6</v>
      </c>
      <c r="O306" s="579">
        <v>9.6</v>
      </c>
      <c r="P306" s="579">
        <v>9.6</v>
      </c>
    </row>
    <row r="307" spans="2:16" s="333" customFormat="1" ht="15" customHeight="1" x14ac:dyDescent="0.25">
      <c r="B307" s="465" t="s">
        <v>260</v>
      </c>
      <c r="C307" s="465" t="s">
        <v>40</v>
      </c>
      <c r="D307" s="579">
        <v>23.4</v>
      </c>
      <c r="E307" s="579">
        <v>18.100000000000001</v>
      </c>
      <c r="F307" s="579">
        <v>15.4</v>
      </c>
      <c r="G307" s="579">
        <v>14</v>
      </c>
      <c r="H307" s="579">
        <v>12.2</v>
      </c>
      <c r="I307" s="579">
        <v>11.4</v>
      </c>
      <c r="J307" s="579">
        <v>10.5</v>
      </c>
      <c r="K307" s="579">
        <v>9.5</v>
      </c>
      <c r="L307" s="579">
        <v>9.5</v>
      </c>
      <c r="M307" s="579">
        <v>9.5</v>
      </c>
      <c r="N307" s="579">
        <v>9.5</v>
      </c>
      <c r="O307" s="579">
        <v>9.5</v>
      </c>
      <c r="P307" s="579">
        <v>9.5</v>
      </c>
    </row>
    <row r="308" spans="2:16" s="333" customFormat="1" ht="15" customHeight="1" x14ac:dyDescent="0.25">
      <c r="B308" s="465" t="s">
        <v>260</v>
      </c>
      <c r="C308" s="465" t="s">
        <v>82</v>
      </c>
      <c r="D308" s="579">
        <v>16.899999999999999</v>
      </c>
      <c r="E308" s="579">
        <v>13.8</v>
      </c>
      <c r="F308" s="579">
        <v>12.2</v>
      </c>
      <c r="G308" s="579">
        <v>11.1</v>
      </c>
      <c r="H308" s="579">
        <v>10</v>
      </c>
      <c r="I308" s="579">
        <v>8.9</v>
      </c>
      <c r="J308" s="579">
        <v>7.8</v>
      </c>
      <c r="K308" s="579">
        <v>6.7</v>
      </c>
      <c r="L308" s="579">
        <v>6.7</v>
      </c>
      <c r="M308" s="579">
        <v>6.7</v>
      </c>
      <c r="N308" s="579">
        <v>6.7</v>
      </c>
      <c r="O308" s="579">
        <v>6.7</v>
      </c>
      <c r="P308" s="579">
        <v>6.7</v>
      </c>
    </row>
    <row r="309" spans="2:16" s="333" customFormat="1" ht="15" customHeight="1" x14ac:dyDescent="0.25">
      <c r="B309" s="465" t="s">
        <v>260</v>
      </c>
      <c r="C309" s="465" t="s">
        <v>70</v>
      </c>
      <c r="D309" s="579">
        <v>11.2</v>
      </c>
      <c r="E309" s="579">
        <v>9.9</v>
      </c>
      <c r="F309" s="579">
        <v>9.5</v>
      </c>
      <c r="G309" s="579">
        <v>8.6999999999999993</v>
      </c>
      <c r="H309" s="579">
        <v>8.6999999999999993</v>
      </c>
      <c r="I309" s="579">
        <v>9</v>
      </c>
      <c r="J309" s="579">
        <v>7.9</v>
      </c>
      <c r="K309" s="579">
        <v>6.7</v>
      </c>
      <c r="L309" s="579">
        <v>6.7</v>
      </c>
      <c r="M309" s="579">
        <v>6.7</v>
      </c>
      <c r="N309" s="579">
        <v>6.7</v>
      </c>
      <c r="O309" s="579">
        <v>6.7</v>
      </c>
      <c r="P309" s="579">
        <v>6.7</v>
      </c>
    </row>
    <row r="310" spans="2:16" s="333" customFormat="1" ht="15" customHeight="1" x14ac:dyDescent="0.25">
      <c r="B310" s="465" t="s">
        <v>260</v>
      </c>
      <c r="C310" s="465" t="s">
        <v>85</v>
      </c>
      <c r="D310" s="579">
        <v>2</v>
      </c>
      <c r="E310" s="579">
        <v>1.7</v>
      </c>
      <c r="F310" s="579">
        <v>1.5</v>
      </c>
      <c r="G310" s="579">
        <v>1.3</v>
      </c>
      <c r="H310" s="579">
        <v>1.2</v>
      </c>
      <c r="I310" s="579">
        <v>1.1000000000000001</v>
      </c>
      <c r="J310" s="579">
        <v>0.9</v>
      </c>
      <c r="K310" s="579">
        <v>0.8</v>
      </c>
      <c r="L310" s="579">
        <v>0.8</v>
      </c>
      <c r="M310" s="579">
        <v>0.8</v>
      </c>
      <c r="N310" s="579">
        <v>0.8</v>
      </c>
      <c r="O310" s="579">
        <v>0.8</v>
      </c>
      <c r="P310" s="579">
        <v>0.8</v>
      </c>
    </row>
    <row r="311" spans="2:16" s="333" customFormat="1" ht="15" customHeight="1" x14ac:dyDescent="0.25">
      <c r="B311" s="465" t="s">
        <v>260</v>
      </c>
      <c r="C311" s="465" t="s">
        <v>151</v>
      </c>
      <c r="D311" s="579">
        <v>21.8</v>
      </c>
      <c r="E311" s="579">
        <v>17.600000000000001</v>
      </c>
      <c r="F311" s="579">
        <v>15.4</v>
      </c>
      <c r="G311" s="579">
        <v>14</v>
      </c>
      <c r="H311" s="579">
        <v>12.6</v>
      </c>
      <c r="I311" s="579">
        <v>11.9</v>
      </c>
      <c r="J311" s="579">
        <v>10.9</v>
      </c>
      <c r="K311" s="579">
        <v>10.3</v>
      </c>
      <c r="L311" s="579">
        <v>10.3</v>
      </c>
      <c r="M311" s="579">
        <v>10.3</v>
      </c>
      <c r="N311" s="579">
        <v>10.3</v>
      </c>
      <c r="O311" s="579">
        <v>10.3</v>
      </c>
      <c r="P311" s="579">
        <v>10.3</v>
      </c>
    </row>
    <row r="312" spans="2:16" s="333" customFormat="1" ht="15" customHeight="1" x14ac:dyDescent="0.25">
      <c r="B312" s="465" t="s">
        <v>260</v>
      </c>
      <c r="C312" s="465" t="s">
        <v>90</v>
      </c>
      <c r="D312" s="579">
        <v>16.100000000000001</v>
      </c>
      <c r="E312" s="579">
        <v>12.8</v>
      </c>
      <c r="F312" s="579">
        <v>11.1</v>
      </c>
      <c r="G312" s="579">
        <v>10.1</v>
      </c>
      <c r="H312" s="579">
        <v>9.1</v>
      </c>
      <c r="I312" s="579">
        <v>8.6</v>
      </c>
      <c r="J312" s="579">
        <v>8.1</v>
      </c>
      <c r="K312" s="579">
        <v>7.7</v>
      </c>
      <c r="L312" s="579">
        <v>7.7</v>
      </c>
      <c r="M312" s="579">
        <v>7.7</v>
      </c>
      <c r="N312" s="579">
        <v>7.7</v>
      </c>
      <c r="O312" s="579">
        <v>7.7</v>
      </c>
      <c r="P312" s="579">
        <v>7.7</v>
      </c>
    </row>
    <row r="313" spans="2:16" s="333" customFormat="1" ht="15" customHeight="1" x14ac:dyDescent="0.25">
      <c r="B313" s="465" t="s">
        <v>260</v>
      </c>
      <c r="C313" s="465" t="s">
        <v>112</v>
      </c>
      <c r="D313" s="579">
        <v>16.8</v>
      </c>
      <c r="E313" s="579">
        <v>14</v>
      </c>
      <c r="F313" s="579">
        <v>12.3</v>
      </c>
      <c r="G313" s="579">
        <v>11.2</v>
      </c>
      <c r="H313" s="579">
        <v>10.1</v>
      </c>
      <c r="I313" s="579">
        <v>9</v>
      </c>
      <c r="J313" s="579">
        <v>7.8</v>
      </c>
      <c r="K313" s="579">
        <v>6.7</v>
      </c>
      <c r="L313" s="579">
        <v>6.7</v>
      </c>
      <c r="M313" s="579">
        <v>6.7</v>
      </c>
      <c r="N313" s="579">
        <v>6.7</v>
      </c>
      <c r="O313" s="579">
        <v>6.7</v>
      </c>
      <c r="P313" s="579">
        <v>6.7</v>
      </c>
    </row>
    <row r="314" spans="2:16" s="333" customFormat="1" ht="15" customHeight="1" x14ac:dyDescent="0.25">
      <c r="B314" s="465" t="s">
        <v>260</v>
      </c>
      <c r="C314" s="465" t="s">
        <v>106</v>
      </c>
      <c r="D314" s="579">
        <v>17.8</v>
      </c>
      <c r="E314" s="579">
        <v>14.6</v>
      </c>
      <c r="F314" s="579">
        <v>13</v>
      </c>
      <c r="G314" s="579">
        <v>11.9</v>
      </c>
      <c r="H314" s="579">
        <v>10.9</v>
      </c>
      <c r="I314" s="579">
        <v>10.1</v>
      </c>
      <c r="J314" s="579">
        <v>8.9</v>
      </c>
      <c r="K314" s="579">
        <v>8</v>
      </c>
      <c r="L314" s="579">
        <v>8</v>
      </c>
      <c r="M314" s="579">
        <v>8</v>
      </c>
      <c r="N314" s="579">
        <v>8</v>
      </c>
      <c r="O314" s="579">
        <v>8</v>
      </c>
      <c r="P314" s="579">
        <v>8</v>
      </c>
    </row>
    <row r="315" spans="2:16" s="333" customFormat="1" ht="15" customHeight="1" x14ac:dyDescent="0.25">
      <c r="B315" s="465" t="s">
        <v>260</v>
      </c>
      <c r="C315" s="465" t="s">
        <v>135</v>
      </c>
      <c r="D315" s="579">
        <v>17.8</v>
      </c>
      <c r="E315" s="579">
        <v>15.8</v>
      </c>
      <c r="F315" s="579">
        <v>14.8</v>
      </c>
      <c r="G315" s="579">
        <v>13.5</v>
      </c>
      <c r="H315" s="579">
        <v>13</v>
      </c>
      <c r="I315" s="579">
        <v>12.2</v>
      </c>
      <c r="J315" s="579">
        <v>11.1</v>
      </c>
      <c r="K315" s="579">
        <v>10</v>
      </c>
      <c r="L315" s="579">
        <v>10</v>
      </c>
      <c r="M315" s="579">
        <v>10</v>
      </c>
      <c r="N315" s="579">
        <v>10</v>
      </c>
      <c r="O315" s="579">
        <v>10</v>
      </c>
      <c r="P315" s="579">
        <v>10</v>
      </c>
    </row>
    <row r="316" spans="2:16" s="333" customFormat="1" ht="15" customHeight="1" x14ac:dyDescent="0.25">
      <c r="B316" s="465" t="s">
        <v>260</v>
      </c>
      <c r="C316" s="465" t="s">
        <v>149</v>
      </c>
      <c r="D316" s="579">
        <v>14.3</v>
      </c>
      <c r="E316" s="579">
        <v>11.8</v>
      </c>
      <c r="F316" s="579">
        <v>10.7</v>
      </c>
      <c r="G316" s="579">
        <v>9.6999999999999993</v>
      </c>
      <c r="H316" s="579">
        <v>9.3000000000000007</v>
      </c>
      <c r="I316" s="579">
        <v>8.8000000000000007</v>
      </c>
      <c r="J316" s="579">
        <v>8.1</v>
      </c>
      <c r="K316" s="579">
        <v>8.3000000000000007</v>
      </c>
      <c r="L316" s="579">
        <v>8.3000000000000007</v>
      </c>
      <c r="M316" s="579">
        <v>8.3000000000000007</v>
      </c>
      <c r="N316" s="579">
        <v>8.3000000000000007</v>
      </c>
      <c r="O316" s="579">
        <v>8.3000000000000007</v>
      </c>
      <c r="P316" s="579">
        <v>8.3000000000000007</v>
      </c>
    </row>
    <row r="317" spans="2:16" s="333" customFormat="1" ht="15" customHeight="1" x14ac:dyDescent="0.25">
      <c r="B317" s="465" t="s">
        <v>260</v>
      </c>
      <c r="C317" s="465" t="s">
        <v>130</v>
      </c>
      <c r="D317" s="579">
        <v>0.3</v>
      </c>
      <c r="E317" s="579">
        <v>0.2</v>
      </c>
      <c r="F317" s="579">
        <v>0.2</v>
      </c>
      <c r="G317" s="579">
        <v>0.2</v>
      </c>
      <c r="H317" s="579">
        <v>0.2</v>
      </c>
      <c r="I317" s="579">
        <v>0.1</v>
      </c>
      <c r="J317" s="579">
        <v>0.1</v>
      </c>
      <c r="K317" s="579">
        <v>0.1</v>
      </c>
      <c r="L317" s="579">
        <v>0.1</v>
      </c>
      <c r="M317" s="579">
        <v>0.1</v>
      </c>
      <c r="N317" s="579">
        <v>0.1</v>
      </c>
      <c r="O317" s="579">
        <v>0.1</v>
      </c>
      <c r="P317" s="579">
        <v>0.1</v>
      </c>
    </row>
    <row r="318" spans="2:16" s="333" customFormat="1" ht="15" customHeight="1" x14ac:dyDescent="0.25">
      <c r="B318" s="465" t="s">
        <v>260</v>
      </c>
      <c r="C318" s="465" t="s">
        <v>133</v>
      </c>
      <c r="D318" s="579">
        <v>15.5</v>
      </c>
      <c r="E318" s="579">
        <v>12.6</v>
      </c>
      <c r="F318" s="579">
        <v>11.4</v>
      </c>
      <c r="G318" s="579">
        <v>10.4</v>
      </c>
      <c r="H318" s="579">
        <v>9.8000000000000007</v>
      </c>
      <c r="I318" s="579">
        <v>9.1</v>
      </c>
      <c r="J318" s="579">
        <v>8.3000000000000007</v>
      </c>
      <c r="K318" s="579">
        <v>7.6</v>
      </c>
      <c r="L318" s="579">
        <v>7.6</v>
      </c>
      <c r="M318" s="579">
        <v>7.6</v>
      </c>
      <c r="N318" s="579">
        <v>7.6</v>
      </c>
      <c r="O318" s="579">
        <v>7.6</v>
      </c>
      <c r="P318" s="579">
        <v>7.6</v>
      </c>
    </row>
    <row r="319" spans="2:16" s="333" customFormat="1" ht="15" customHeight="1" x14ac:dyDescent="0.25">
      <c r="B319" s="465" t="s">
        <v>260</v>
      </c>
      <c r="C319" s="465" t="s">
        <v>128</v>
      </c>
      <c r="D319" s="579">
        <v>8.1</v>
      </c>
      <c r="E319" s="579">
        <v>6.6</v>
      </c>
      <c r="F319" s="579">
        <v>6.1</v>
      </c>
      <c r="G319" s="579">
        <v>5.6</v>
      </c>
      <c r="H319" s="579">
        <v>5.3</v>
      </c>
      <c r="I319" s="579">
        <v>5.4</v>
      </c>
      <c r="J319" s="579">
        <v>5.5</v>
      </c>
      <c r="K319" s="579">
        <v>5.5</v>
      </c>
      <c r="L319" s="579">
        <v>5.5</v>
      </c>
      <c r="M319" s="579">
        <v>5.5</v>
      </c>
      <c r="N319" s="579">
        <v>5.5</v>
      </c>
      <c r="O319" s="579">
        <v>5.5</v>
      </c>
      <c r="P319" s="579">
        <v>5.5</v>
      </c>
    </row>
    <row r="320" spans="2:16" s="333" customFormat="1" ht="15" customHeight="1" x14ac:dyDescent="0.25">
      <c r="B320" s="465" t="s">
        <v>260</v>
      </c>
      <c r="C320" s="465" t="s">
        <v>156</v>
      </c>
      <c r="D320" s="579">
        <v>11.4</v>
      </c>
      <c r="E320" s="579">
        <v>9.6999999999999993</v>
      </c>
      <c r="F320" s="579">
        <v>8.8000000000000007</v>
      </c>
      <c r="G320" s="579">
        <v>8</v>
      </c>
      <c r="H320" s="579">
        <v>7.3</v>
      </c>
      <c r="I320" s="579">
        <v>7.1</v>
      </c>
      <c r="J320" s="579">
        <v>6.5</v>
      </c>
      <c r="K320" s="579">
        <v>6.3</v>
      </c>
      <c r="L320" s="579">
        <v>6.3</v>
      </c>
      <c r="M320" s="579">
        <v>6.3</v>
      </c>
      <c r="N320" s="579">
        <v>6.3</v>
      </c>
      <c r="O320" s="579">
        <v>6.3</v>
      </c>
      <c r="P320" s="579">
        <v>6.3</v>
      </c>
    </row>
    <row r="321" spans="2:16" s="333" customFormat="1" ht="15" customHeight="1" x14ac:dyDescent="0.25">
      <c r="B321" s="465" t="s">
        <v>260</v>
      </c>
      <c r="C321" s="465" t="s">
        <v>158</v>
      </c>
      <c r="D321" s="579">
        <v>20.3</v>
      </c>
      <c r="E321" s="579">
        <v>16.5</v>
      </c>
      <c r="F321" s="579">
        <v>14.6</v>
      </c>
      <c r="G321" s="579">
        <v>13.2</v>
      </c>
      <c r="H321" s="579">
        <v>12.1</v>
      </c>
      <c r="I321" s="579">
        <v>12.1</v>
      </c>
      <c r="J321" s="579">
        <v>11.6</v>
      </c>
      <c r="K321" s="579">
        <v>11.9</v>
      </c>
      <c r="L321" s="579">
        <v>11.9</v>
      </c>
      <c r="M321" s="579">
        <v>11.9</v>
      </c>
      <c r="N321" s="579">
        <v>11.9</v>
      </c>
      <c r="O321" s="579">
        <v>11.9</v>
      </c>
      <c r="P321" s="579">
        <v>11.9</v>
      </c>
    </row>
    <row r="322" spans="2:16" s="333" customFormat="1" ht="15" customHeight="1" x14ac:dyDescent="0.25">
      <c r="B322" s="465" t="s">
        <v>260</v>
      </c>
      <c r="C322" s="465" t="s">
        <v>144</v>
      </c>
      <c r="D322" s="579">
        <v>5.8</v>
      </c>
      <c r="E322" s="579">
        <v>5</v>
      </c>
      <c r="F322" s="579">
        <v>4.5999999999999996</v>
      </c>
      <c r="G322" s="579">
        <v>4.2</v>
      </c>
      <c r="H322" s="579">
        <v>4</v>
      </c>
      <c r="I322" s="579">
        <v>4.0999999999999996</v>
      </c>
      <c r="J322" s="579">
        <v>3.8</v>
      </c>
      <c r="K322" s="579">
        <v>4</v>
      </c>
      <c r="L322" s="579">
        <v>4</v>
      </c>
      <c r="M322" s="579">
        <v>4</v>
      </c>
      <c r="N322" s="579">
        <v>4</v>
      </c>
      <c r="O322" s="579">
        <v>4</v>
      </c>
      <c r="P322" s="579">
        <v>4</v>
      </c>
    </row>
    <row r="323" spans="2:16" s="333" customFormat="1" ht="15" customHeight="1" x14ac:dyDescent="0.25">
      <c r="B323" s="465" t="s">
        <v>260</v>
      </c>
      <c r="C323" s="465" t="s">
        <v>101</v>
      </c>
      <c r="D323" s="579">
        <v>0.5</v>
      </c>
      <c r="E323" s="579">
        <v>0.5</v>
      </c>
      <c r="F323" s="579">
        <v>0.5</v>
      </c>
      <c r="G323" s="579">
        <v>0.6</v>
      </c>
      <c r="H323" s="579">
        <v>0.6</v>
      </c>
      <c r="I323" s="579">
        <v>1.1000000000000001</v>
      </c>
      <c r="J323" s="579">
        <v>1.6</v>
      </c>
      <c r="K323" s="579">
        <v>2.8</v>
      </c>
      <c r="L323" s="579">
        <v>2.8</v>
      </c>
      <c r="M323" s="579">
        <v>2.8</v>
      </c>
      <c r="N323" s="579">
        <v>2.8</v>
      </c>
      <c r="O323" s="579">
        <v>2.8</v>
      </c>
      <c r="P323" s="579">
        <v>2.8</v>
      </c>
    </row>
    <row r="324" spans="2:16" s="333" customFormat="1" ht="15" customHeight="1" x14ac:dyDescent="0.25">
      <c r="B324" s="465" t="s">
        <v>260</v>
      </c>
      <c r="C324" s="465" t="s">
        <v>193</v>
      </c>
      <c r="D324" s="579">
        <v>23.8</v>
      </c>
      <c r="E324" s="579">
        <v>19.7</v>
      </c>
      <c r="F324" s="579">
        <v>18</v>
      </c>
      <c r="G324" s="579">
        <v>16.3</v>
      </c>
      <c r="H324" s="579">
        <v>15.3</v>
      </c>
      <c r="I324" s="579">
        <v>14.6</v>
      </c>
      <c r="J324" s="579">
        <v>13.7</v>
      </c>
      <c r="K324" s="579">
        <v>13.4</v>
      </c>
      <c r="L324" s="579">
        <v>13.4</v>
      </c>
      <c r="M324" s="579">
        <v>13.4</v>
      </c>
      <c r="N324" s="579">
        <v>13.4</v>
      </c>
      <c r="O324" s="579">
        <v>13.4</v>
      </c>
      <c r="P324" s="579">
        <v>13.4</v>
      </c>
    </row>
    <row r="325" spans="2:16" s="333" customFormat="1" ht="15" customHeight="1" x14ac:dyDescent="0.25">
      <c r="B325" s="465" t="s">
        <v>67</v>
      </c>
      <c r="C325" s="465" t="s">
        <v>48</v>
      </c>
      <c r="D325" s="579">
        <v>22.7</v>
      </c>
      <c r="E325" s="579">
        <v>18.8</v>
      </c>
      <c r="F325" s="579">
        <v>16.7</v>
      </c>
      <c r="G325" s="579">
        <v>15.2</v>
      </c>
      <c r="H325" s="579">
        <v>14</v>
      </c>
      <c r="I325" s="579">
        <v>13</v>
      </c>
      <c r="J325" s="579">
        <v>12.1</v>
      </c>
      <c r="K325" s="579">
        <v>11.3</v>
      </c>
      <c r="L325" s="579">
        <v>11.3</v>
      </c>
      <c r="M325" s="579">
        <v>11.3</v>
      </c>
      <c r="N325" s="579">
        <v>11.3</v>
      </c>
      <c r="O325" s="579">
        <v>11.3</v>
      </c>
      <c r="P325" s="579">
        <v>11.3</v>
      </c>
    </row>
    <row r="326" spans="2:16" s="333" customFormat="1" ht="15" customHeight="1" x14ac:dyDescent="0.25">
      <c r="B326" s="465" t="s">
        <v>67</v>
      </c>
      <c r="C326" s="465" t="s">
        <v>72</v>
      </c>
      <c r="D326" s="579">
        <v>15.7</v>
      </c>
      <c r="E326" s="579">
        <v>13.1</v>
      </c>
      <c r="F326" s="579">
        <v>11.5</v>
      </c>
      <c r="G326" s="579">
        <v>10.4</v>
      </c>
      <c r="H326" s="579">
        <v>9.4</v>
      </c>
      <c r="I326" s="579">
        <v>8.4</v>
      </c>
      <c r="J326" s="579">
        <v>7.3</v>
      </c>
      <c r="K326" s="579">
        <v>6.3</v>
      </c>
      <c r="L326" s="579">
        <v>6.3</v>
      </c>
      <c r="M326" s="579">
        <v>6.3</v>
      </c>
      <c r="N326" s="579">
        <v>6.3</v>
      </c>
      <c r="O326" s="579">
        <v>6.3</v>
      </c>
      <c r="P326" s="579">
        <v>6.3</v>
      </c>
    </row>
    <row r="327" spans="2:16" s="333" customFormat="1" ht="15" customHeight="1" x14ac:dyDescent="0.25">
      <c r="B327" s="465" t="s">
        <v>67</v>
      </c>
      <c r="C327" s="465" t="s">
        <v>40</v>
      </c>
      <c r="D327" s="579">
        <v>20.7</v>
      </c>
      <c r="E327" s="579">
        <v>17.100000000000001</v>
      </c>
      <c r="F327" s="579">
        <v>15.4</v>
      </c>
      <c r="G327" s="579">
        <v>14</v>
      </c>
      <c r="H327" s="579">
        <v>12.9</v>
      </c>
      <c r="I327" s="579">
        <v>12.2</v>
      </c>
      <c r="J327" s="579">
        <v>11.3</v>
      </c>
      <c r="K327" s="579">
        <v>10.199999999999999</v>
      </c>
      <c r="L327" s="579">
        <v>10.199999999999999</v>
      </c>
      <c r="M327" s="579">
        <v>10.199999999999999</v>
      </c>
      <c r="N327" s="579">
        <v>10.199999999999999</v>
      </c>
      <c r="O327" s="579">
        <v>10.199999999999999</v>
      </c>
      <c r="P327" s="579">
        <v>10.199999999999999</v>
      </c>
    </row>
    <row r="328" spans="2:16" s="333" customFormat="1" ht="15" customHeight="1" x14ac:dyDescent="0.25">
      <c r="B328" s="465" t="s">
        <v>67</v>
      </c>
      <c r="C328" s="465" t="s">
        <v>82</v>
      </c>
      <c r="D328" s="579">
        <v>21.2</v>
      </c>
      <c r="E328" s="579">
        <v>18.5</v>
      </c>
      <c r="F328" s="579">
        <v>17</v>
      </c>
      <c r="G328" s="579">
        <v>15.5</v>
      </c>
      <c r="H328" s="579">
        <v>14.8</v>
      </c>
      <c r="I328" s="579">
        <v>13.9</v>
      </c>
      <c r="J328" s="579">
        <v>12.6</v>
      </c>
      <c r="K328" s="579">
        <v>11.1</v>
      </c>
      <c r="L328" s="579">
        <v>11.1</v>
      </c>
      <c r="M328" s="579">
        <v>11.1</v>
      </c>
      <c r="N328" s="579">
        <v>11.1</v>
      </c>
      <c r="O328" s="579">
        <v>11.1</v>
      </c>
      <c r="P328" s="579">
        <v>11.1</v>
      </c>
    </row>
    <row r="329" spans="2:16" s="333" customFormat="1" ht="15" customHeight="1" x14ac:dyDescent="0.25">
      <c r="B329" s="465" t="s">
        <v>67</v>
      </c>
      <c r="C329" s="465" t="s">
        <v>70</v>
      </c>
      <c r="D329" s="579">
        <v>15.1</v>
      </c>
      <c r="E329" s="579">
        <v>13.6</v>
      </c>
      <c r="F329" s="579">
        <v>12.7</v>
      </c>
      <c r="G329" s="579">
        <v>11.6</v>
      </c>
      <c r="H329" s="579">
        <v>11.3</v>
      </c>
      <c r="I329" s="579">
        <v>10.8</v>
      </c>
      <c r="J329" s="579">
        <v>10</v>
      </c>
      <c r="K329" s="579">
        <v>8.6</v>
      </c>
      <c r="L329" s="579">
        <v>8.6</v>
      </c>
      <c r="M329" s="579">
        <v>8.6</v>
      </c>
      <c r="N329" s="579">
        <v>8.6</v>
      </c>
      <c r="O329" s="579">
        <v>8.6</v>
      </c>
      <c r="P329" s="579">
        <v>8.6</v>
      </c>
    </row>
    <row r="330" spans="2:16" s="333" customFormat="1" ht="15" customHeight="1" x14ac:dyDescent="0.25">
      <c r="B330" s="465" t="s">
        <v>67</v>
      </c>
      <c r="C330" s="465" t="s">
        <v>151</v>
      </c>
      <c r="D330" s="579">
        <v>18.899999999999999</v>
      </c>
      <c r="E330" s="579">
        <v>15.7</v>
      </c>
      <c r="F330" s="579">
        <v>14.1</v>
      </c>
      <c r="G330" s="579">
        <v>12.8</v>
      </c>
      <c r="H330" s="579">
        <v>12</v>
      </c>
      <c r="I330" s="579">
        <v>11</v>
      </c>
      <c r="J330" s="579">
        <v>10</v>
      </c>
      <c r="K330" s="579">
        <v>9.1999999999999993</v>
      </c>
      <c r="L330" s="579">
        <v>9.1999999999999993</v>
      </c>
      <c r="M330" s="579">
        <v>9.1999999999999993</v>
      </c>
      <c r="N330" s="579">
        <v>9.1999999999999993</v>
      </c>
      <c r="O330" s="579">
        <v>9.1999999999999993</v>
      </c>
      <c r="P330" s="579">
        <v>9.1999999999999993</v>
      </c>
    </row>
    <row r="331" spans="2:16" s="333" customFormat="1" ht="15" customHeight="1" x14ac:dyDescent="0.25">
      <c r="B331" s="465" t="s">
        <v>67</v>
      </c>
      <c r="C331" s="465" t="s">
        <v>90</v>
      </c>
      <c r="D331" s="579">
        <v>17.7</v>
      </c>
      <c r="E331" s="579">
        <v>14.8</v>
      </c>
      <c r="F331" s="579">
        <v>13</v>
      </c>
      <c r="G331" s="579">
        <v>11.8</v>
      </c>
      <c r="H331" s="579">
        <v>10.6</v>
      </c>
      <c r="I331" s="579">
        <v>9.5</v>
      </c>
      <c r="J331" s="579">
        <v>8.3000000000000007</v>
      </c>
      <c r="K331" s="579">
        <v>7.1</v>
      </c>
      <c r="L331" s="579">
        <v>7.1</v>
      </c>
      <c r="M331" s="579">
        <v>7.1</v>
      </c>
      <c r="N331" s="579">
        <v>7.1</v>
      </c>
      <c r="O331" s="579">
        <v>7.1</v>
      </c>
      <c r="P331" s="579">
        <v>7.1</v>
      </c>
    </row>
    <row r="332" spans="2:16" s="333" customFormat="1" ht="15" customHeight="1" x14ac:dyDescent="0.25">
      <c r="B332" s="465" t="s">
        <v>67</v>
      </c>
      <c r="C332" s="465" t="s">
        <v>112</v>
      </c>
      <c r="D332" s="579">
        <v>15.2</v>
      </c>
      <c r="E332" s="579">
        <v>12.5</v>
      </c>
      <c r="F332" s="579">
        <v>11.2</v>
      </c>
      <c r="G332" s="579">
        <v>10.199999999999999</v>
      </c>
      <c r="H332" s="579">
        <v>9.6</v>
      </c>
      <c r="I332" s="579">
        <v>9</v>
      </c>
      <c r="J332" s="579">
        <v>8.1</v>
      </c>
      <c r="K332" s="579">
        <v>7.2</v>
      </c>
      <c r="L332" s="579">
        <v>7.2</v>
      </c>
      <c r="M332" s="579">
        <v>7.2</v>
      </c>
      <c r="N332" s="579">
        <v>7.2</v>
      </c>
      <c r="O332" s="579">
        <v>7.2</v>
      </c>
      <c r="P332" s="579">
        <v>7.2</v>
      </c>
    </row>
    <row r="333" spans="2:16" s="333" customFormat="1" ht="15" customHeight="1" x14ac:dyDescent="0.25">
      <c r="B333" s="465" t="s">
        <v>67</v>
      </c>
      <c r="C333" s="465" t="s">
        <v>106</v>
      </c>
      <c r="D333" s="579">
        <v>17.5</v>
      </c>
      <c r="E333" s="579">
        <v>15.1</v>
      </c>
      <c r="F333" s="579">
        <v>13.9</v>
      </c>
      <c r="G333" s="579">
        <v>12.6</v>
      </c>
      <c r="H333" s="579">
        <v>11.6</v>
      </c>
      <c r="I333" s="579">
        <v>11</v>
      </c>
      <c r="J333" s="579">
        <v>10.1</v>
      </c>
      <c r="K333" s="579">
        <v>9.1999999999999993</v>
      </c>
      <c r="L333" s="579">
        <v>9.1999999999999993</v>
      </c>
      <c r="M333" s="579">
        <v>9.1999999999999993</v>
      </c>
      <c r="N333" s="579">
        <v>9.1999999999999993</v>
      </c>
      <c r="O333" s="579">
        <v>9.1999999999999993</v>
      </c>
      <c r="P333" s="579">
        <v>9.1999999999999993</v>
      </c>
    </row>
    <row r="334" spans="2:16" s="333" customFormat="1" ht="15" customHeight="1" x14ac:dyDescent="0.25">
      <c r="B334" s="465" t="s">
        <v>67</v>
      </c>
      <c r="C334" s="465" t="s">
        <v>135</v>
      </c>
      <c r="D334" s="579">
        <v>11.3</v>
      </c>
      <c r="E334" s="579">
        <v>10.1</v>
      </c>
      <c r="F334" s="579">
        <v>9.4</v>
      </c>
      <c r="G334" s="579">
        <v>8.8000000000000007</v>
      </c>
      <c r="H334" s="579">
        <v>8.1</v>
      </c>
      <c r="I334" s="579">
        <v>7.5</v>
      </c>
      <c r="J334" s="579">
        <v>6.6</v>
      </c>
      <c r="K334" s="579">
        <v>5.6</v>
      </c>
      <c r="L334" s="579">
        <v>5.6</v>
      </c>
      <c r="M334" s="579">
        <v>5.6</v>
      </c>
      <c r="N334" s="579">
        <v>5.6</v>
      </c>
      <c r="O334" s="579">
        <v>5.6</v>
      </c>
      <c r="P334" s="579">
        <v>5.6</v>
      </c>
    </row>
    <row r="335" spans="2:16" s="333" customFormat="1" ht="15" customHeight="1" x14ac:dyDescent="0.25">
      <c r="B335" s="465" t="s">
        <v>67</v>
      </c>
      <c r="C335" s="465" t="s">
        <v>261</v>
      </c>
      <c r="D335" s="579">
        <v>7.6</v>
      </c>
      <c r="E335" s="579">
        <v>6.3</v>
      </c>
      <c r="F335" s="579">
        <v>5.6</v>
      </c>
      <c r="G335" s="579">
        <v>5.0999999999999996</v>
      </c>
      <c r="H335" s="579">
        <v>4.5</v>
      </c>
      <c r="I335" s="579">
        <v>4</v>
      </c>
      <c r="J335" s="579">
        <v>3.5</v>
      </c>
      <c r="K335" s="579">
        <v>3</v>
      </c>
      <c r="L335" s="579">
        <v>3</v>
      </c>
      <c r="M335" s="579">
        <v>3</v>
      </c>
      <c r="N335" s="579">
        <v>3</v>
      </c>
      <c r="O335" s="579">
        <v>3</v>
      </c>
      <c r="P335" s="579">
        <v>3</v>
      </c>
    </row>
    <row r="336" spans="2:16" s="333" customFormat="1" ht="15" customHeight="1" x14ac:dyDescent="0.25">
      <c r="B336" s="465" t="s">
        <v>67</v>
      </c>
      <c r="C336" s="465" t="s">
        <v>149</v>
      </c>
      <c r="D336" s="579">
        <v>14.7</v>
      </c>
      <c r="E336" s="579">
        <v>12.8</v>
      </c>
      <c r="F336" s="579">
        <v>11.9</v>
      </c>
      <c r="G336" s="579">
        <v>10.8</v>
      </c>
      <c r="H336" s="579">
        <v>10.4</v>
      </c>
      <c r="I336" s="579">
        <v>9.9</v>
      </c>
      <c r="J336" s="579">
        <v>9.1</v>
      </c>
      <c r="K336" s="579">
        <v>8.8000000000000007</v>
      </c>
      <c r="L336" s="579">
        <v>8.8000000000000007</v>
      </c>
      <c r="M336" s="579">
        <v>8.8000000000000007</v>
      </c>
      <c r="N336" s="579">
        <v>8.8000000000000007</v>
      </c>
      <c r="O336" s="579">
        <v>8.8000000000000007</v>
      </c>
      <c r="P336" s="579">
        <v>8.8000000000000007</v>
      </c>
    </row>
    <row r="337" spans="2:16" s="333" customFormat="1" ht="15" customHeight="1" x14ac:dyDescent="0.25">
      <c r="B337" s="465" t="s">
        <v>67</v>
      </c>
      <c r="C337" s="465" t="s">
        <v>133</v>
      </c>
      <c r="D337" s="579">
        <v>13.4</v>
      </c>
      <c r="E337" s="579">
        <v>11.3</v>
      </c>
      <c r="F337" s="579">
        <v>10.4</v>
      </c>
      <c r="G337" s="579">
        <v>9.4</v>
      </c>
      <c r="H337" s="579">
        <v>9</v>
      </c>
      <c r="I337" s="579">
        <v>8.6</v>
      </c>
      <c r="J337" s="579">
        <v>7.8</v>
      </c>
      <c r="K337" s="579">
        <v>7.1</v>
      </c>
      <c r="L337" s="579">
        <v>7.1</v>
      </c>
      <c r="M337" s="579">
        <v>7.1</v>
      </c>
      <c r="N337" s="579">
        <v>7.1</v>
      </c>
      <c r="O337" s="579">
        <v>7.1</v>
      </c>
      <c r="P337" s="579">
        <v>7.1</v>
      </c>
    </row>
    <row r="338" spans="2:16" s="333" customFormat="1" ht="15" customHeight="1" x14ac:dyDescent="0.25">
      <c r="B338" s="465" t="s">
        <v>67</v>
      </c>
      <c r="C338" s="465" t="s">
        <v>128</v>
      </c>
      <c r="D338" s="579">
        <v>15.1</v>
      </c>
      <c r="E338" s="579">
        <v>13.3</v>
      </c>
      <c r="F338" s="579">
        <v>12.4</v>
      </c>
      <c r="G338" s="579">
        <v>11.3</v>
      </c>
      <c r="H338" s="579">
        <v>11.1</v>
      </c>
      <c r="I338" s="579">
        <v>10.3</v>
      </c>
      <c r="J338" s="579">
        <v>9.1</v>
      </c>
      <c r="K338" s="579">
        <v>8</v>
      </c>
      <c r="L338" s="579">
        <v>8</v>
      </c>
      <c r="M338" s="579">
        <v>8</v>
      </c>
      <c r="N338" s="579">
        <v>8</v>
      </c>
      <c r="O338" s="579">
        <v>8</v>
      </c>
      <c r="P338" s="579">
        <v>8</v>
      </c>
    </row>
    <row r="339" spans="2:16" s="333" customFormat="1" ht="15" customHeight="1" x14ac:dyDescent="0.25">
      <c r="B339" s="465" t="s">
        <v>67</v>
      </c>
      <c r="C339" s="465" t="s">
        <v>156</v>
      </c>
      <c r="D339" s="579">
        <v>16.7</v>
      </c>
      <c r="E339" s="579">
        <v>15.2</v>
      </c>
      <c r="F339" s="579">
        <v>14.2</v>
      </c>
      <c r="G339" s="579">
        <v>12.9</v>
      </c>
      <c r="H339" s="579">
        <v>12.5</v>
      </c>
      <c r="I339" s="579">
        <v>11.6</v>
      </c>
      <c r="J339" s="579">
        <v>10.1</v>
      </c>
      <c r="K339" s="579">
        <v>9.1</v>
      </c>
      <c r="L339" s="579">
        <v>9.1</v>
      </c>
      <c r="M339" s="579">
        <v>9.1</v>
      </c>
      <c r="N339" s="579">
        <v>9.1</v>
      </c>
      <c r="O339" s="579">
        <v>9.1</v>
      </c>
      <c r="P339" s="579">
        <v>9.1</v>
      </c>
    </row>
    <row r="340" spans="2:16" s="333" customFormat="1" ht="15" customHeight="1" x14ac:dyDescent="0.25">
      <c r="B340" s="465" t="s">
        <v>67</v>
      </c>
      <c r="C340" s="465" t="s">
        <v>158</v>
      </c>
      <c r="D340" s="579">
        <v>16.2</v>
      </c>
      <c r="E340" s="579">
        <v>14</v>
      </c>
      <c r="F340" s="579">
        <v>12.8</v>
      </c>
      <c r="G340" s="579">
        <v>12</v>
      </c>
      <c r="H340" s="579">
        <v>11.1</v>
      </c>
      <c r="I340" s="579">
        <v>11</v>
      </c>
      <c r="J340" s="579">
        <v>9.6</v>
      </c>
      <c r="K340" s="579">
        <v>8.3000000000000007</v>
      </c>
      <c r="L340" s="579">
        <v>8.3000000000000007</v>
      </c>
      <c r="M340" s="579">
        <v>8.3000000000000007</v>
      </c>
      <c r="N340" s="579">
        <v>8.3000000000000007</v>
      </c>
      <c r="O340" s="579">
        <v>8.3000000000000007</v>
      </c>
      <c r="P340" s="579">
        <v>8.3000000000000007</v>
      </c>
    </row>
    <row r="341" spans="2:16" s="333" customFormat="1" ht="15" customHeight="1" x14ac:dyDescent="0.25">
      <c r="B341" s="465" t="s">
        <v>67</v>
      </c>
      <c r="C341" s="465" t="s">
        <v>144</v>
      </c>
      <c r="D341" s="579">
        <v>15.8</v>
      </c>
      <c r="E341" s="579">
        <v>14.3</v>
      </c>
      <c r="F341" s="579">
        <v>13.6</v>
      </c>
      <c r="G341" s="579">
        <v>12.4</v>
      </c>
      <c r="H341" s="579">
        <v>12.1</v>
      </c>
      <c r="I341" s="579">
        <v>11.1</v>
      </c>
      <c r="J341" s="579">
        <v>9.9</v>
      </c>
      <c r="K341" s="579">
        <v>8.8000000000000007</v>
      </c>
      <c r="L341" s="579">
        <v>8.8000000000000007</v>
      </c>
      <c r="M341" s="579">
        <v>8.8000000000000007</v>
      </c>
      <c r="N341" s="579">
        <v>8.8000000000000007</v>
      </c>
      <c r="O341" s="579">
        <v>8.8000000000000007</v>
      </c>
      <c r="P341" s="579">
        <v>8.8000000000000007</v>
      </c>
    </row>
    <row r="342" spans="2:16" s="333" customFormat="1" ht="15" customHeight="1" x14ac:dyDescent="0.25">
      <c r="B342" s="465" t="s">
        <v>67</v>
      </c>
      <c r="C342" s="465" t="s">
        <v>101</v>
      </c>
      <c r="D342" s="579">
        <v>17.100000000000001</v>
      </c>
      <c r="E342" s="579">
        <v>15.3</v>
      </c>
      <c r="F342" s="579">
        <v>14.6</v>
      </c>
      <c r="G342" s="579">
        <v>13.9</v>
      </c>
      <c r="H342" s="579">
        <v>12.9</v>
      </c>
      <c r="I342" s="579">
        <v>12.1</v>
      </c>
      <c r="J342" s="579">
        <v>10.6</v>
      </c>
      <c r="K342" s="579">
        <v>9.1</v>
      </c>
      <c r="L342" s="579">
        <v>9.1</v>
      </c>
      <c r="M342" s="579">
        <v>9.1</v>
      </c>
      <c r="N342" s="579">
        <v>9.1</v>
      </c>
      <c r="O342" s="579">
        <v>9.1</v>
      </c>
      <c r="P342" s="579">
        <v>9.1</v>
      </c>
    </row>
    <row r="343" spans="2:16" s="333" customFormat="1" ht="15" customHeight="1" x14ac:dyDescent="0.25">
      <c r="B343" s="465" t="s">
        <v>67</v>
      </c>
      <c r="C343" s="465" t="s">
        <v>193</v>
      </c>
      <c r="D343" s="579">
        <v>18.600000000000001</v>
      </c>
      <c r="E343" s="579">
        <v>15.6</v>
      </c>
      <c r="F343" s="579">
        <v>14.3</v>
      </c>
      <c r="G343" s="579">
        <v>13</v>
      </c>
      <c r="H343" s="579">
        <v>12.3</v>
      </c>
      <c r="I343" s="579">
        <v>11.7</v>
      </c>
      <c r="J343" s="579">
        <v>11.2</v>
      </c>
      <c r="K343" s="579">
        <v>10.9</v>
      </c>
      <c r="L343" s="579">
        <v>10.9</v>
      </c>
      <c r="M343" s="579">
        <v>10.9</v>
      </c>
      <c r="N343" s="579">
        <v>10.9</v>
      </c>
      <c r="O343" s="579">
        <v>10.9</v>
      </c>
      <c r="P343" s="579">
        <v>10.9</v>
      </c>
    </row>
    <row r="344" spans="2:16" s="333" customFormat="1" ht="15" customHeight="1" x14ac:dyDescent="0.25">
      <c r="B344" s="465" t="s">
        <v>48</v>
      </c>
      <c r="C344" s="465" t="s">
        <v>72</v>
      </c>
      <c r="D344" s="579">
        <v>22.8</v>
      </c>
      <c r="E344" s="579">
        <v>18.3</v>
      </c>
      <c r="F344" s="579">
        <v>15.8</v>
      </c>
      <c r="G344" s="579">
        <v>14.3</v>
      </c>
      <c r="H344" s="579">
        <v>12.7</v>
      </c>
      <c r="I344" s="579">
        <v>11.7</v>
      </c>
      <c r="J344" s="579">
        <v>10.6</v>
      </c>
      <c r="K344" s="579">
        <v>9.9</v>
      </c>
      <c r="L344" s="579">
        <v>9.9</v>
      </c>
      <c r="M344" s="579">
        <v>9.9</v>
      </c>
      <c r="N344" s="579">
        <v>9.9</v>
      </c>
      <c r="O344" s="579">
        <v>9.9</v>
      </c>
      <c r="P344" s="579">
        <v>9.9</v>
      </c>
    </row>
    <row r="345" spans="2:16" s="333" customFormat="1" ht="15" customHeight="1" x14ac:dyDescent="0.25">
      <c r="B345" s="465" t="s">
        <v>48</v>
      </c>
      <c r="C345" s="465" t="s">
        <v>40</v>
      </c>
      <c r="D345" s="579">
        <v>23.4</v>
      </c>
      <c r="E345" s="579">
        <v>18.3</v>
      </c>
      <c r="F345" s="579">
        <v>15.6</v>
      </c>
      <c r="G345" s="579">
        <v>14.2</v>
      </c>
      <c r="H345" s="579">
        <v>12.3</v>
      </c>
      <c r="I345" s="579">
        <v>11.3</v>
      </c>
      <c r="J345" s="579">
        <v>10.3</v>
      </c>
      <c r="K345" s="579">
        <v>9.3000000000000007</v>
      </c>
      <c r="L345" s="579">
        <v>9.3000000000000007</v>
      </c>
      <c r="M345" s="579">
        <v>9.3000000000000007</v>
      </c>
      <c r="N345" s="579">
        <v>9.3000000000000007</v>
      </c>
      <c r="O345" s="579">
        <v>9.3000000000000007</v>
      </c>
      <c r="P345" s="579">
        <v>9.3000000000000007</v>
      </c>
    </row>
    <row r="346" spans="2:16" s="333" customFormat="1" ht="15" customHeight="1" x14ac:dyDescent="0.25">
      <c r="B346" s="465" t="s">
        <v>48</v>
      </c>
      <c r="C346" s="465" t="s">
        <v>82</v>
      </c>
      <c r="D346" s="579">
        <v>26.8</v>
      </c>
      <c r="E346" s="579">
        <v>21.9</v>
      </c>
      <c r="F346" s="579">
        <v>18.899999999999999</v>
      </c>
      <c r="G346" s="579">
        <v>17</v>
      </c>
      <c r="H346" s="579">
        <v>15.2</v>
      </c>
      <c r="I346" s="579">
        <v>13.8</v>
      </c>
      <c r="J346" s="579">
        <v>12</v>
      </c>
      <c r="K346" s="579">
        <v>10.3</v>
      </c>
      <c r="L346" s="579">
        <v>10.3</v>
      </c>
      <c r="M346" s="579">
        <v>10.3</v>
      </c>
      <c r="N346" s="579">
        <v>10.3</v>
      </c>
      <c r="O346" s="579">
        <v>10.3</v>
      </c>
      <c r="P346" s="579">
        <v>10.3</v>
      </c>
    </row>
    <row r="347" spans="2:16" s="333" customFormat="1" ht="15" customHeight="1" x14ac:dyDescent="0.25">
      <c r="B347" s="465" t="s">
        <v>48</v>
      </c>
      <c r="C347" s="465" t="s">
        <v>70</v>
      </c>
      <c r="D347" s="579">
        <v>21.1</v>
      </c>
      <c r="E347" s="579">
        <v>16.399999999999999</v>
      </c>
      <c r="F347" s="579">
        <v>13.9</v>
      </c>
      <c r="G347" s="579">
        <v>12.6</v>
      </c>
      <c r="H347" s="579">
        <v>11.1</v>
      </c>
      <c r="I347" s="579">
        <v>10.4</v>
      </c>
      <c r="J347" s="579">
        <v>9.5</v>
      </c>
      <c r="K347" s="579">
        <v>9.6</v>
      </c>
      <c r="L347" s="579">
        <v>9.6</v>
      </c>
      <c r="M347" s="579">
        <v>9.6</v>
      </c>
      <c r="N347" s="579">
        <v>9.6</v>
      </c>
      <c r="O347" s="579">
        <v>9.6</v>
      </c>
      <c r="P347" s="579">
        <v>9.6</v>
      </c>
    </row>
    <row r="348" spans="2:16" s="333" customFormat="1" ht="15" customHeight="1" x14ac:dyDescent="0.25">
      <c r="B348" s="465" t="s">
        <v>48</v>
      </c>
      <c r="C348" s="465" t="s">
        <v>151</v>
      </c>
      <c r="D348" s="579">
        <v>22.8</v>
      </c>
      <c r="E348" s="579">
        <v>18.399999999999999</v>
      </c>
      <c r="F348" s="579">
        <v>15.9</v>
      </c>
      <c r="G348" s="579">
        <v>14.5</v>
      </c>
      <c r="H348" s="579">
        <v>12.7</v>
      </c>
      <c r="I348" s="579">
        <v>11.6</v>
      </c>
      <c r="J348" s="579">
        <v>10.1</v>
      </c>
      <c r="K348" s="579">
        <v>8.6999999999999993</v>
      </c>
      <c r="L348" s="579">
        <v>8.6999999999999993</v>
      </c>
      <c r="M348" s="579">
        <v>8.6999999999999993</v>
      </c>
      <c r="N348" s="579">
        <v>8.6999999999999993</v>
      </c>
      <c r="O348" s="579">
        <v>8.6999999999999993</v>
      </c>
      <c r="P348" s="579">
        <v>8.6999999999999993</v>
      </c>
    </row>
    <row r="349" spans="2:16" s="333" customFormat="1" ht="15" customHeight="1" x14ac:dyDescent="0.25">
      <c r="B349" s="465" t="s">
        <v>48</v>
      </c>
      <c r="C349" s="465" t="s">
        <v>90</v>
      </c>
      <c r="D349" s="579">
        <v>38.299999999999997</v>
      </c>
      <c r="E349" s="579">
        <v>31.9</v>
      </c>
      <c r="F349" s="579">
        <v>28.1</v>
      </c>
      <c r="G349" s="579">
        <v>25.5</v>
      </c>
      <c r="H349" s="579">
        <v>23</v>
      </c>
      <c r="I349" s="579">
        <v>20.399999999999999</v>
      </c>
      <c r="J349" s="579">
        <v>17.899999999999999</v>
      </c>
      <c r="K349" s="579">
        <v>15.3</v>
      </c>
      <c r="L349" s="579">
        <v>15.3</v>
      </c>
      <c r="M349" s="579">
        <v>15.3</v>
      </c>
      <c r="N349" s="579">
        <v>15.3</v>
      </c>
      <c r="O349" s="579">
        <v>15.3</v>
      </c>
      <c r="P349" s="579">
        <v>15.3</v>
      </c>
    </row>
    <row r="350" spans="2:16" s="333" customFormat="1" ht="15" customHeight="1" x14ac:dyDescent="0.25">
      <c r="B350" s="465" t="s">
        <v>48</v>
      </c>
      <c r="C350" s="465" t="s">
        <v>112</v>
      </c>
      <c r="D350" s="579">
        <v>23.6</v>
      </c>
      <c r="E350" s="579">
        <v>19.7</v>
      </c>
      <c r="F350" s="579">
        <v>17.3</v>
      </c>
      <c r="G350" s="579">
        <v>15.7</v>
      </c>
      <c r="H350" s="579">
        <v>14.2</v>
      </c>
      <c r="I350" s="579">
        <v>12.6</v>
      </c>
      <c r="J350" s="579">
        <v>11</v>
      </c>
      <c r="K350" s="579">
        <v>9.4</v>
      </c>
      <c r="L350" s="579">
        <v>9.4</v>
      </c>
      <c r="M350" s="579">
        <v>9.4</v>
      </c>
      <c r="N350" s="579">
        <v>9.4</v>
      </c>
      <c r="O350" s="579">
        <v>9.4</v>
      </c>
      <c r="P350" s="579">
        <v>9.4</v>
      </c>
    </row>
    <row r="351" spans="2:16" s="333" customFormat="1" ht="15" customHeight="1" x14ac:dyDescent="0.25">
      <c r="B351" s="465" t="s">
        <v>48</v>
      </c>
      <c r="C351" s="465" t="s">
        <v>106</v>
      </c>
      <c r="D351" s="579">
        <v>23.7</v>
      </c>
      <c r="E351" s="579">
        <v>19.100000000000001</v>
      </c>
      <c r="F351" s="579">
        <v>16.5</v>
      </c>
      <c r="G351" s="579">
        <v>15</v>
      </c>
      <c r="H351" s="579">
        <v>13.3</v>
      </c>
      <c r="I351" s="579">
        <v>12.2</v>
      </c>
      <c r="J351" s="579">
        <v>11.1</v>
      </c>
      <c r="K351" s="579">
        <v>10</v>
      </c>
      <c r="L351" s="579">
        <v>10</v>
      </c>
      <c r="M351" s="579">
        <v>10</v>
      </c>
      <c r="N351" s="579">
        <v>10</v>
      </c>
      <c r="O351" s="579">
        <v>10</v>
      </c>
      <c r="P351" s="579">
        <v>10</v>
      </c>
    </row>
    <row r="352" spans="2:16" s="333" customFormat="1" ht="15" customHeight="1" x14ac:dyDescent="0.25">
      <c r="B352" s="465" t="s">
        <v>48</v>
      </c>
      <c r="C352" s="465" t="s">
        <v>121</v>
      </c>
      <c r="D352" s="579">
        <v>30.4</v>
      </c>
      <c r="E352" s="579">
        <v>25.3</v>
      </c>
      <c r="F352" s="579">
        <v>22.3</v>
      </c>
      <c r="G352" s="579">
        <v>20.3</v>
      </c>
      <c r="H352" s="579">
        <v>18.2</v>
      </c>
      <c r="I352" s="579">
        <v>16.2</v>
      </c>
      <c r="J352" s="579">
        <v>14.2</v>
      </c>
      <c r="K352" s="579">
        <v>12.2</v>
      </c>
      <c r="L352" s="579">
        <v>12.2</v>
      </c>
      <c r="M352" s="579">
        <v>12.2</v>
      </c>
      <c r="N352" s="579">
        <v>12.2</v>
      </c>
      <c r="O352" s="579">
        <v>12.2</v>
      </c>
      <c r="P352" s="579">
        <v>12.2</v>
      </c>
    </row>
    <row r="353" spans="2:16" s="333" customFormat="1" ht="15" customHeight="1" x14ac:dyDescent="0.25">
      <c r="B353" s="465" t="s">
        <v>48</v>
      </c>
      <c r="C353" s="465" t="s">
        <v>135</v>
      </c>
      <c r="D353" s="579">
        <v>23.1</v>
      </c>
      <c r="E353" s="579">
        <v>19.100000000000001</v>
      </c>
      <c r="F353" s="579">
        <v>16.899999999999999</v>
      </c>
      <c r="G353" s="579">
        <v>15.4</v>
      </c>
      <c r="H353" s="579">
        <v>14.3</v>
      </c>
      <c r="I353" s="579">
        <v>12.8</v>
      </c>
      <c r="J353" s="579">
        <v>11.4</v>
      </c>
      <c r="K353" s="579">
        <v>10.7</v>
      </c>
      <c r="L353" s="579">
        <v>10.7</v>
      </c>
      <c r="M353" s="579">
        <v>10.7</v>
      </c>
      <c r="N353" s="579">
        <v>10.7</v>
      </c>
      <c r="O353" s="579">
        <v>10.7</v>
      </c>
      <c r="P353" s="579">
        <v>10.7</v>
      </c>
    </row>
    <row r="354" spans="2:16" s="333" customFormat="1" ht="15" customHeight="1" x14ac:dyDescent="0.25">
      <c r="B354" s="465" t="s">
        <v>48</v>
      </c>
      <c r="C354" s="465" t="s">
        <v>149</v>
      </c>
      <c r="D354" s="579">
        <v>22.5</v>
      </c>
      <c r="E354" s="579">
        <v>18</v>
      </c>
      <c r="F354" s="579">
        <v>15.5</v>
      </c>
      <c r="G354" s="579">
        <v>14.1</v>
      </c>
      <c r="H354" s="579">
        <v>12.4</v>
      </c>
      <c r="I354" s="579">
        <v>11.5</v>
      </c>
      <c r="J354" s="579">
        <v>10.199999999999999</v>
      </c>
      <c r="K354" s="579">
        <v>9.6999999999999993</v>
      </c>
      <c r="L354" s="579">
        <v>9.6999999999999993</v>
      </c>
      <c r="M354" s="579">
        <v>9.6999999999999993</v>
      </c>
      <c r="N354" s="579">
        <v>9.6999999999999993</v>
      </c>
      <c r="O354" s="579">
        <v>9.6999999999999993</v>
      </c>
      <c r="P354" s="579">
        <v>9.6999999999999993</v>
      </c>
    </row>
    <row r="355" spans="2:16" s="333" customFormat="1" ht="15" customHeight="1" x14ac:dyDescent="0.25">
      <c r="B355" s="465" t="s">
        <v>48</v>
      </c>
      <c r="C355" s="465" t="s">
        <v>133</v>
      </c>
      <c r="D355" s="579">
        <v>24.8</v>
      </c>
      <c r="E355" s="579">
        <v>19.899999999999999</v>
      </c>
      <c r="F355" s="579">
        <v>17.2</v>
      </c>
      <c r="G355" s="579">
        <v>15.7</v>
      </c>
      <c r="H355" s="579">
        <v>13.8</v>
      </c>
      <c r="I355" s="579">
        <v>12.7</v>
      </c>
      <c r="J355" s="579">
        <v>11.2</v>
      </c>
      <c r="K355" s="579">
        <v>9.6</v>
      </c>
      <c r="L355" s="579">
        <v>9.6</v>
      </c>
      <c r="M355" s="579">
        <v>9.6</v>
      </c>
      <c r="N355" s="579">
        <v>9.6</v>
      </c>
      <c r="O355" s="579">
        <v>9.6</v>
      </c>
      <c r="P355" s="579">
        <v>9.6</v>
      </c>
    </row>
    <row r="356" spans="2:16" s="333" customFormat="1" ht="15" customHeight="1" x14ac:dyDescent="0.25">
      <c r="B356" s="465" t="s">
        <v>48</v>
      </c>
      <c r="C356" s="465" t="s">
        <v>128</v>
      </c>
      <c r="D356" s="579">
        <v>23.1</v>
      </c>
      <c r="E356" s="579">
        <v>18.100000000000001</v>
      </c>
      <c r="F356" s="579">
        <v>15.3</v>
      </c>
      <c r="G356" s="579">
        <v>14</v>
      </c>
      <c r="H356" s="579">
        <v>12.2</v>
      </c>
      <c r="I356" s="579">
        <v>11.1</v>
      </c>
      <c r="J356" s="579">
        <v>10.199999999999999</v>
      </c>
      <c r="K356" s="579">
        <v>9.4</v>
      </c>
      <c r="L356" s="579">
        <v>9.4</v>
      </c>
      <c r="M356" s="579">
        <v>9.4</v>
      </c>
      <c r="N356" s="579">
        <v>9.4</v>
      </c>
      <c r="O356" s="579">
        <v>9.4</v>
      </c>
      <c r="P356" s="579">
        <v>9.4</v>
      </c>
    </row>
    <row r="357" spans="2:16" s="333" customFormat="1" ht="15" customHeight="1" x14ac:dyDescent="0.25">
      <c r="B357" s="465" t="s">
        <v>48</v>
      </c>
      <c r="C357" s="465" t="s">
        <v>156</v>
      </c>
      <c r="D357" s="579">
        <v>21.9</v>
      </c>
      <c r="E357" s="579">
        <v>17.600000000000001</v>
      </c>
      <c r="F357" s="579">
        <v>15</v>
      </c>
      <c r="G357" s="579">
        <v>13.7</v>
      </c>
      <c r="H357" s="579">
        <v>12.1</v>
      </c>
      <c r="I357" s="579">
        <v>10.9</v>
      </c>
      <c r="J357" s="579">
        <v>9.6999999999999993</v>
      </c>
      <c r="K357" s="579">
        <v>9.1</v>
      </c>
      <c r="L357" s="579">
        <v>9.1</v>
      </c>
      <c r="M357" s="579">
        <v>9.1</v>
      </c>
      <c r="N357" s="579">
        <v>9.1</v>
      </c>
      <c r="O357" s="579">
        <v>9.1</v>
      </c>
      <c r="P357" s="579">
        <v>9.1</v>
      </c>
    </row>
    <row r="358" spans="2:16" s="333" customFormat="1" ht="15" customHeight="1" x14ac:dyDescent="0.25">
      <c r="B358" s="465" t="s">
        <v>48</v>
      </c>
      <c r="C358" s="465" t="s">
        <v>158</v>
      </c>
      <c r="D358" s="579">
        <v>21.3</v>
      </c>
      <c r="E358" s="579">
        <v>17.100000000000001</v>
      </c>
      <c r="F358" s="579">
        <v>15</v>
      </c>
      <c r="G358" s="579">
        <v>13.6</v>
      </c>
      <c r="H358" s="579">
        <v>12.1</v>
      </c>
      <c r="I358" s="579">
        <v>11.4</v>
      </c>
      <c r="J358" s="579">
        <v>10.5</v>
      </c>
      <c r="K358" s="579">
        <v>10</v>
      </c>
      <c r="L358" s="579">
        <v>10</v>
      </c>
      <c r="M358" s="579">
        <v>10</v>
      </c>
      <c r="N358" s="579">
        <v>10</v>
      </c>
      <c r="O358" s="579">
        <v>10</v>
      </c>
      <c r="P358" s="579">
        <v>10</v>
      </c>
    </row>
    <row r="359" spans="2:16" s="333" customFormat="1" ht="15" customHeight="1" x14ac:dyDescent="0.25">
      <c r="B359" s="465" t="s">
        <v>48</v>
      </c>
      <c r="C359" s="465" t="s">
        <v>144</v>
      </c>
      <c r="D359" s="579">
        <v>22.9</v>
      </c>
      <c r="E359" s="579">
        <v>18.2</v>
      </c>
      <c r="F359" s="579">
        <v>15.6</v>
      </c>
      <c r="G359" s="579">
        <v>14.2</v>
      </c>
      <c r="H359" s="579">
        <v>12.4</v>
      </c>
      <c r="I359" s="579">
        <v>11.3</v>
      </c>
      <c r="J359" s="579">
        <v>10.1</v>
      </c>
      <c r="K359" s="579">
        <v>9.6999999999999993</v>
      </c>
      <c r="L359" s="579">
        <v>9.6999999999999993</v>
      </c>
      <c r="M359" s="579">
        <v>9.6999999999999993</v>
      </c>
      <c r="N359" s="579">
        <v>9.6999999999999993</v>
      </c>
      <c r="O359" s="579">
        <v>9.6999999999999993</v>
      </c>
      <c r="P359" s="579">
        <v>9.6999999999999993</v>
      </c>
    </row>
    <row r="360" spans="2:16" s="333" customFormat="1" ht="15" customHeight="1" x14ac:dyDescent="0.25">
      <c r="B360" s="465" t="s">
        <v>48</v>
      </c>
      <c r="C360" s="465" t="s">
        <v>101</v>
      </c>
      <c r="D360" s="579">
        <v>26</v>
      </c>
      <c r="E360" s="579">
        <v>20.5</v>
      </c>
      <c r="F360" s="579">
        <v>17.7</v>
      </c>
      <c r="G360" s="579">
        <v>15.7</v>
      </c>
      <c r="H360" s="579">
        <v>14</v>
      </c>
      <c r="I360" s="579">
        <v>12.8</v>
      </c>
      <c r="J360" s="579">
        <v>11.6</v>
      </c>
      <c r="K360" s="579">
        <v>10.6</v>
      </c>
      <c r="L360" s="579">
        <v>10.6</v>
      </c>
      <c r="M360" s="579">
        <v>10.6</v>
      </c>
      <c r="N360" s="579">
        <v>10.6</v>
      </c>
      <c r="O360" s="579">
        <v>10.6</v>
      </c>
      <c r="P360" s="579">
        <v>10.6</v>
      </c>
    </row>
    <row r="361" spans="2:16" s="333" customFormat="1" ht="15" customHeight="1" x14ac:dyDescent="0.25">
      <c r="B361" s="465" t="s">
        <v>48</v>
      </c>
      <c r="C361" s="465" t="s">
        <v>193</v>
      </c>
      <c r="D361" s="579">
        <v>23.5</v>
      </c>
      <c r="E361" s="579">
        <v>19.899999999999999</v>
      </c>
      <c r="F361" s="579">
        <v>17.7</v>
      </c>
      <c r="G361" s="579">
        <v>16.100000000000001</v>
      </c>
      <c r="H361" s="579">
        <v>14.7</v>
      </c>
      <c r="I361" s="579">
        <v>14.1</v>
      </c>
      <c r="J361" s="579">
        <v>12.9</v>
      </c>
      <c r="K361" s="579">
        <v>12.2</v>
      </c>
      <c r="L361" s="579">
        <v>12.2</v>
      </c>
      <c r="M361" s="579">
        <v>12.2</v>
      </c>
      <c r="N361" s="579">
        <v>12.2</v>
      </c>
      <c r="O361" s="579">
        <v>12.2</v>
      </c>
      <c r="P361" s="579">
        <v>12.2</v>
      </c>
    </row>
    <row r="362" spans="2:16" s="333" customFormat="1" ht="15" customHeight="1" x14ac:dyDescent="0.25">
      <c r="B362" s="465" t="s">
        <v>72</v>
      </c>
      <c r="C362" s="465" t="s">
        <v>40</v>
      </c>
      <c r="D362" s="579">
        <v>25.4</v>
      </c>
      <c r="E362" s="579">
        <v>21.2</v>
      </c>
      <c r="F362" s="579">
        <v>18.600000000000001</v>
      </c>
      <c r="G362" s="579">
        <v>16.899999999999999</v>
      </c>
      <c r="H362" s="579">
        <v>15.2</v>
      </c>
      <c r="I362" s="579">
        <v>13.6</v>
      </c>
      <c r="J362" s="579">
        <v>11.9</v>
      </c>
      <c r="K362" s="579">
        <v>10.199999999999999</v>
      </c>
      <c r="L362" s="579">
        <v>10.199999999999999</v>
      </c>
      <c r="M362" s="579">
        <v>10.199999999999999</v>
      </c>
      <c r="N362" s="579">
        <v>10.199999999999999</v>
      </c>
      <c r="O362" s="579">
        <v>10.199999999999999</v>
      </c>
      <c r="P362" s="579">
        <v>10.199999999999999</v>
      </c>
    </row>
    <row r="363" spans="2:16" s="333" customFormat="1" ht="15" customHeight="1" x14ac:dyDescent="0.25">
      <c r="B363" s="465" t="s">
        <v>72</v>
      </c>
      <c r="C363" s="465" t="s">
        <v>82</v>
      </c>
      <c r="D363" s="579">
        <v>20.2</v>
      </c>
      <c r="E363" s="579">
        <v>16.399999999999999</v>
      </c>
      <c r="F363" s="579">
        <v>14.4</v>
      </c>
      <c r="G363" s="579">
        <v>13.1</v>
      </c>
      <c r="H363" s="579">
        <v>12</v>
      </c>
      <c r="I363" s="579">
        <v>11.1</v>
      </c>
      <c r="J363" s="579">
        <v>9.8000000000000007</v>
      </c>
      <c r="K363" s="579">
        <v>9</v>
      </c>
      <c r="L363" s="579">
        <v>9</v>
      </c>
      <c r="M363" s="579">
        <v>9</v>
      </c>
      <c r="N363" s="579">
        <v>9</v>
      </c>
      <c r="O363" s="579">
        <v>9</v>
      </c>
      <c r="P363" s="579">
        <v>9</v>
      </c>
    </row>
    <row r="364" spans="2:16" s="333" customFormat="1" ht="15" customHeight="1" x14ac:dyDescent="0.25">
      <c r="B364" s="465" t="s">
        <v>72</v>
      </c>
      <c r="C364" s="465" t="s">
        <v>70</v>
      </c>
      <c r="D364" s="579">
        <v>12.3</v>
      </c>
      <c r="E364" s="579">
        <v>10.3</v>
      </c>
      <c r="F364" s="579">
        <v>9</v>
      </c>
      <c r="G364" s="579">
        <v>8.1999999999999993</v>
      </c>
      <c r="H364" s="579">
        <v>7.4</v>
      </c>
      <c r="I364" s="579">
        <v>6.6</v>
      </c>
      <c r="J364" s="579">
        <v>5.7</v>
      </c>
      <c r="K364" s="579">
        <v>4.9000000000000004</v>
      </c>
      <c r="L364" s="579">
        <v>4.9000000000000004</v>
      </c>
      <c r="M364" s="579">
        <v>4.9000000000000004</v>
      </c>
      <c r="N364" s="579">
        <v>4.9000000000000004</v>
      </c>
      <c r="O364" s="579">
        <v>4.9000000000000004</v>
      </c>
      <c r="P364" s="579">
        <v>4.9000000000000004</v>
      </c>
    </row>
    <row r="365" spans="2:16" s="333" customFormat="1" ht="15" customHeight="1" x14ac:dyDescent="0.25">
      <c r="B365" s="465" t="s">
        <v>72</v>
      </c>
      <c r="C365" s="465" t="s">
        <v>151</v>
      </c>
      <c r="D365" s="579">
        <v>17</v>
      </c>
      <c r="E365" s="579">
        <v>14.2</v>
      </c>
      <c r="F365" s="579">
        <v>12.5</v>
      </c>
      <c r="G365" s="579">
        <v>11.3</v>
      </c>
      <c r="H365" s="579">
        <v>10.199999999999999</v>
      </c>
      <c r="I365" s="579">
        <v>9.1</v>
      </c>
      <c r="J365" s="579">
        <v>7.9</v>
      </c>
      <c r="K365" s="579">
        <v>6.8</v>
      </c>
      <c r="L365" s="579">
        <v>6.8</v>
      </c>
      <c r="M365" s="579">
        <v>6.8</v>
      </c>
      <c r="N365" s="579">
        <v>6.8</v>
      </c>
      <c r="O365" s="579">
        <v>6.8</v>
      </c>
      <c r="P365" s="579">
        <v>6.8</v>
      </c>
    </row>
    <row r="366" spans="2:16" s="333" customFormat="1" ht="15" customHeight="1" x14ac:dyDescent="0.25">
      <c r="B366" s="465" t="s">
        <v>72</v>
      </c>
      <c r="C366" s="465" t="s">
        <v>90</v>
      </c>
      <c r="D366" s="579">
        <v>12.8</v>
      </c>
      <c r="E366" s="579">
        <v>10.7</v>
      </c>
      <c r="F366" s="579">
        <v>9.4</v>
      </c>
      <c r="G366" s="579">
        <v>8.6</v>
      </c>
      <c r="H366" s="579">
        <v>7.7</v>
      </c>
      <c r="I366" s="579">
        <v>6.9</v>
      </c>
      <c r="J366" s="579">
        <v>6</v>
      </c>
      <c r="K366" s="579">
        <v>5.0999999999999996</v>
      </c>
      <c r="L366" s="579">
        <v>5.0999999999999996</v>
      </c>
      <c r="M366" s="579">
        <v>5.0999999999999996</v>
      </c>
      <c r="N366" s="579">
        <v>5.0999999999999996</v>
      </c>
      <c r="O366" s="579">
        <v>5.0999999999999996</v>
      </c>
      <c r="P366" s="579">
        <v>5.0999999999999996</v>
      </c>
    </row>
    <row r="367" spans="2:16" s="333" customFormat="1" ht="15" customHeight="1" x14ac:dyDescent="0.25">
      <c r="B367" s="465" t="s">
        <v>72</v>
      </c>
      <c r="C367" s="465" t="s">
        <v>112</v>
      </c>
      <c r="D367" s="579">
        <v>17.600000000000001</v>
      </c>
      <c r="E367" s="579">
        <v>14.6</v>
      </c>
      <c r="F367" s="579">
        <v>12.9</v>
      </c>
      <c r="G367" s="579">
        <v>11.7</v>
      </c>
      <c r="H367" s="579">
        <v>10.5</v>
      </c>
      <c r="I367" s="579">
        <v>9.4</v>
      </c>
      <c r="J367" s="579">
        <v>8.1999999999999993</v>
      </c>
      <c r="K367" s="579">
        <v>7</v>
      </c>
      <c r="L367" s="579">
        <v>7</v>
      </c>
      <c r="M367" s="579">
        <v>7</v>
      </c>
      <c r="N367" s="579">
        <v>7</v>
      </c>
      <c r="O367" s="579">
        <v>7</v>
      </c>
      <c r="P367" s="579">
        <v>7</v>
      </c>
    </row>
    <row r="368" spans="2:16" s="333" customFormat="1" ht="15" customHeight="1" x14ac:dyDescent="0.25">
      <c r="B368" s="465" t="s">
        <v>72</v>
      </c>
      <c r="C368" s="465" t="s">
        <v>121</v>
      </c>
      <c r="D368" s="579">
        <v>12.1</v>
      </c>
      <c r="E368" s="579">
        <v>10.1</v>
      </c>
      <c r="F368" s="579">
        <v>8.9</v>
      </c>
      <c r="G368" s="579">
        <v>8.1</v>
      </c>
      <c r="H368" s="579">
        <v>7.3</v>
      </c>
      <c r="I368" s="579">
        <v>6.5</v>
      </c>
      <c r="J368" s="579">
        <v>5.7</v>
      </c>
      <c r="K368" s="579">
        <v>4.8</v>
      </c>
      <c r="L368" s="579">
        <v>4.8</v>
      </c>
      <c r="M368" s="579">
        <v>4.8</v>
      </c>
      <c r="N368" s="579">
        <v>4.8</v>
      </c>
      <c r="O368" s="579">
        <v>4.8</v>
      </c>
      <c r="P368" s="579">
        <v>4.8</v>
      </c>
    </row>
    <row r="369" spans="2:16" s="333" customFormat="1" ht="15" customHeight="1" x14ac:dyDescent="0.25">
      <c r="B369" s="465" t="s">
        <v>72</v>
      </c>
      <c r="C369" s="465" t="s">
        <v>149</v>
      </c>
      <c r="D369" s="579">
        <v>12</v>
      </c>
      <c r="E369" s="579">
        <v>10</v>
      </c>
      <c r="F369" s="579">
        <v>8.8000000000000007</v>
      </c>
      <c r="G369" s="579">
        <v>8</v>
      </c>
      <c r="H369" s="579">
        <v>7.2</v>
      </c>
      <c r="I369" s="579">
        <v>6.4</v>
      </c>
      <c r="J369" s="579">
        <v>5.6</v>
      </c>
      <c r="K369" s="579">
        <v>4.8</v>
      </c>
      <c r="L369" s="579">
        <v>4.8</v>
      </c>
      <c r="M369" s="579">
        <v>4.8</v>
      </c>
      <c r="N369" s="579">
        <v>4.8</v>
      </c>
      <c r="O369" s="579">
        <v>4.8</v>
      </c>
      <c r="P369" s="579">
        <v>4.8</v>
      </c>
    </row>
    <row r="370" spans="2:16" s="333" customFormat="1" ht="15" customHeight="1" x14ac:dyDescent="0.25">
      <c r="B370" s="465" t="s">
        <v>72</v>
      </c>
      <c r="C370" s="465" t="s">
        <v>133</v>
      </c>
      <c r="D370" s="579">
        <v>14.8</v>
      </c>
      <c r="E370" s="579">
        <v>12.3</v>
      </c>
      <c r="F370" s="579">
        <v>10.9</v>
      </c>
      <c r="G370" s="579">
        <v>9.9</v>
      </c>
      <c r="H370" s="579">
        <v>8.9</v>
      </c>
      <c r="I370" s="579">
        <v>7.9</v>
      </c>
      <c r="J370" s="579">
        <v>6.9</v>
      </c>
      <c r="K370" s="579">
        <v>5.9</v>
      </c>
      <c r="L370" s="579">
        <v>5.9</v>
      </c>
      <c r="M370" s="579">
        <v>5.9</v>
      </c>
      <c r="N370" s="579">
        <v>5.9</v>
      </c>
      <c r="O370" s="579">
        <v>5.9</v>
      </c>
      <c r="P370" s="579">
        <v>5.9</v>
      </c>
    </row>
    <row r="371" spans="2:16" s="333" customFormat="1" ht="15" customHeight="1" x14ac:dyDescent="0.25">
      <c r="B371" s="465" t="s">
        <v>72</v>
      </c>
      <c r="C371" s="465" t="s">
        <v>128</v>
      </c>
      <c r="D371" s="579">
        <v>10.8</v>
      </c>
      <c r="E371" s="579">
        <v>9</v>
      </c>
      <c r="F371" s="579">
        <v>7.9</v>
      </c>
      <c r="G371" s="579">
        <v>7.2</v>
      </c>
      <c r="H371" s="579">
        <v>6.5</v>
      </c>
      <c r="I371" s="579">
        <v>5.8</v>
      </c>
      <c r="J371" s="579">
        <v>5</v>
      </c>
      <c r="K371" s="579">
        <v>4.3</v>
      </c>
      <c r="L371" s="579">
        <v>4.3</v>
      </c>
      <c r="M371" s="579">
        <v>4.3</v>
      </c>
      <c r="N371" s="579">
        <v>4.3</v>
      </c>
      <c r="O371" s="579">
        <v>4.3</v>
      </c>
      <c r="P371" s="579">
        <v>4.3</v>
      </c>
    </row>
    <row r="372" spans="2:16" s="333" customFormat="1" ht="15" customHeight="1" x14ac:dyDescent="0.25">
      <c r="B372" s="465" t="s">
        <v>72</v>
      </c>
      <c r="C372" s="465" t="s">
        <v>158</v>
      </c>
      <c r="D372" s="579">
        <v>15</v>
      </c>
      <c r="E372" s="579">
        <v>12.5</v>
      </c>
      <c r="F372" s="579">
        <v>11</v>
      </c>
      <c r="G372" s="579">
        <v>10</v>
      </c>
      <c r="H372" s="579">
        <v>9</v>
      </c>
      <c r="I372" s="579">
        <v>8</v>
      </c>
      <c r="J372" s="579">
        <v>7</v>
      </c>
      <c r="K372" s="579">
        <v>6</v>
      </c>
      <c r="L372" s="579">
        <v>6</v>
      </c>
      <c r="M372" s="579">
        <v>6</v>
      </c>
      <c r="N372" s="579">
        <v>6</v>
      </c>
      <c r="O372" s="579">
        <v>6</v>
      </c>
      <c r="P372" s="579">
        <v>6</v>
      </c>
    </row>
    <row r="373" spans="2:16" s="333" customFormat="1" ht="15" customHeight="1" x14ac:dyDescent="0.25">
      <c r="B373" s="465" t="s">
        <v>72</v>
      </c>
      <c r="C373" s="465" t="s">
        <v>144</v>
      </c>
      <c r="D373" s="579">
        <v>13.2</v>
      </c>
      <c r="E373" s="579">
        <v>11</v>
      </c>
      <c r="F373" s="579">
        <v>9.6999999999999993</v>
      </c>
      <c r="G373" s="579">
        <v>8.8000000000000007</v>
      </c>
      <c r="H373" s="579">
        <v>7.9</v>
      </c>
      <c r="I373" s="579">
        <v>7</v>
      </c>
      <c r="J373" s="579">
        <v>6.1</v>
      </c>
      <c r="K373" s="579">
        <v>5.3</v>
      </c>
      <c r="L373" s="579">
        <v>5.3</v>
      </c>
      <c r="M373" s="579">
        <v>5.3</v>
      </c>
      <c r="N373" s="579">
        <v>5.3</v>
      </c>
      <c r="O373" s="579">
        <v>5.3</v>
      </c>
      <c r="P373" s="579">
        <v>5.3</v>
      </c>
    </row>
    <row r="374" spans="2:16" s="333" customFormat="1" ht="15" customHeight="1" x14ac:dyDescent="0.25">
      <c r="B374" s="465" t="s">
        <v>72</v>
      </c>
      <c r="C374" s="465" t="s">
        <v>101</v>
      </c>
      <c r="D374" s="579">
        <v>11.6</v>
      </c>
      <c r="E374" s="579">
        <v>9.5</v>
      </c>
      <c r="F374" s="579">
        <v>8.4</v>
      </c>
      <c r="G374" s="579">
        <v>7.7</v>
      </c>
      <c r="H374" s="579">
        <v>7</v>
      </c>
      <c r="I374" s="579">
        <v>6.4</v>
      </c>
      <c r="J374" s="579">
        <v>5.6</v>
      </c>
      <c r="K374" s="579">
        <v>4.8</v>
      </c>
      <c r="L374" s="579">
        <v>4.8</v>
      </c>
      <c r="M374" s="579">
        <v>4.8</v>
      </c>
      <c r="N374" s="579">
        <v>4.8</v>
      </c>
      <c r="O374" s="579">
        <v>4.8</v>
      </c>
      <c r="P374" s="579">
        <v>4.8</v>
      </c>
    </row>
    <row r="375" spans="2:16" s="333" customFormat="1" ht="15" customHeight="1" x14ac:dyDescent="0.25">
      <c r="B375" s="465" t="s">
        <v>72</v>
      </c>
      <c r="C375" s="465" t="s">
        <v>193</v>
      </c>
      <c r="D375" s="579">
        <v>19.899999999999999</v>
      </c>
      <c r="E375" s="579">
        <v>16.5</v>
      </c>
      <c r="F375" s="579">
        <v>14.6</v>
      </c>
      <c r="G375" s="579">
        <v>13.2</v>
      </c>
      <c r="H375" s="579">
        <v>11.9</v>
      </c>
      <c r="I375" s="579">
        <v>10.6</v>
      </c>
      <c r="J375" s="579">
        <v>9.3000000000000007</v>
      </c>
      <c r="K375" s="579">
        <v>7.9</v>
      </c>
      <c r="L375" s="579">
        <v>7.9</v>
      </c>
      <c r="M375" s="579">
        <v>7.9</v>
      </c>
      <c r="N375" s="579">
        <v>7.9</v>
      </c>
      <c r="O375" s="579">
        <v>7.9</v>
      </c>
      <c r="P375" s="579">
        <v>7.9</v>
      </c>
    </row>
    <row r="376" spans="2:16" s="333" customFormat="1" ht="15" hidden="1" customHeight="1" x14ac:dyDescent="0.25">
      <c r="B376" s="556"/>
      <c r="C376" s="556"/>
      <c r="D376" s="579">
        <v>0</v>
      </c>
      <c r="E376" s="579">
        <v>0</v>
      </c>
      <c r="F376" s="579">
        <v>0</v>
      </c>
      <c r="G376" s="579">
        <v>0</v>
      </c>
      <c r="H376" s="579">
        <v>0</v>
      </c>
      <c r="I376" s="579">
        <v>0</v>
      </c>
      <c r="J376" s="579">
        <v>0</v>
      </c>
      <c r="K376" s="579">
        <v>0</v>
      </c>
      <c r="L376" s="579">
        <v>0</v>
      </c>
      <c r="M376" s="579">
        <v>0</v>
      </c>
      <c r="N376" s="579">
        <v>0</v>
      </c>
      <c r="O376" s="579">
        <v>0</v>
      </c>
      <c r="P376" s="579">
        <v>0</v>
      </c>
    </row>
    <row r="377" spans="2:16" s="333" customFormat="1" ht="15" customHeight="1" x14ac:dyDescent="0.25">
      <c r="B377" s="465" t="s">
        <v>40</v>
      </c>
      <c r="C377" s="465" t="s">
        <v>82</v>
      </c>
      <c r="D377" s="579">
        <v>26.9</v>
      </c>
      <c r="E377" s="579">
        <v>21.6</v>
      </c>
      <c r="F377" s="579">
        <v>18.7</v>
      </c>
      <c r="G377" s="579">
        <v>17</v>
      </c>
      <c r="H377" s="579">
        <v>15.2</v>
      </c>
      <c r="I377" s="579">
        <v>14.3</v>
      </c>
      <c r="J377" s="579">
        <v>12.5</v>
      </c>
      <c r="K377" s="579">
        <v>10.7</v>
      </c>
      <c r="L377" s="579">
        <v>10.7</v>
      </c>
      <c r="M377" s="579">
        <v>10.7</v>
      </c>
      <c r="N377" s="579">
        <v>10.7</v>
      </c>
      <c r="O377" s="579">
        <v>10.7</v>
      </c>
      <c r="P377" s="579">
        <v>10.7</v>
      </c>
    </row>
    <row r="378" spans="2:16" s="333" customFormat="1" ht="15" customHeight="1" x14ac:dyDescent="0.25">
      <c r="B378" s="465" t="s">
        <v>40</v>
      </c>
      <c r="C378" s="465" t="s">
        <v>70</v>
      </c>
      <c r="D378" s="579">
        <v>21.3</v>
      </c>
      <c r="E378" s="579">
        <v>16.600000000000001</v>
      </c>
      <c r="F378" s="579">
        <v>14.3</v>
      </c>
      <c r="G378" s="579">
        <v>13</v>
      </c>
      <c r="H378" s="579">
        <v>11.5</v>
      </c>
      <c r="I378" s="579">
        <v>10.6</v>
      </c>
      <c r="J378" s="579">
        <v>9.1999999999999993</v>
      </c>
      <c r="K378" s="579">
        <v>7.9</v>
      </c>
      <c r="L378" s="579">
        <v>7.9</v>
      </c>
      <c r="M378" s="579">
        <v>7.9</v>
      </c>
      <c r="N378" s="579">
        <v>7.9</v>
      </c>
      <c r="O378" s="579">
        <v>7.9</v>
      </c>
      <c r="P378" s="579">
        <v>7.9</v>
      </c>
    </row>
    <row r="379" spans="2:16" s="333" customFormat="1" ht="15" customHeight="1" x14ac:dyDescent="0.25">
      <c r="B379" s="465" t="s">
        <v>40</v>
      </c>
      <c r="C379" s="465" t="s">
        <v>151</v>
      </c>
      <c r="D379" s="579">
        <v>20.7</v>
      </c>
      <c r="E379" s="579">
        <v>16.5</v>
      </c>
      <c r="F379" s="579">
        <v>14.4</v>
      </c>
      <c r="G379" s="579">
        <v>13.1</v>
      </c>
      <c r="H379" s="579">
        <v>11.6</v>
      </c>
      <c r="I379" s="579">
        <v>10.8</v>
      </c>
      <c r="J379" s="579">
        <v>9.5</v>
      </c>
      <c r="K379" s="579">
        <v>9</v>
      </c>
      <c r="L379" s="579">
        <v>9</v>
      </c>
      <c r="M379" s="579">
        <v>9</v>
      </c>
      <c r="N379" s="579">
        <v>9</v>
      </c>
      <c r="O379" s="579">
        <v>9</v>
      </c>
      <c r="P379" s="579">
        <v>9</v>
      </c>
    </row>
    <row r="380" spans="2:16" s="333" customFormat="1" ht="15" customHeight="1" x14ac:dyDescent="0.25">
      <c r="B380" s="465" t="s">
        <v>40</v>
      </c>
      <c r="C380" s="465" t="s">
        <v>90</v>
      </c>
      <c r="D380" s="579">
        <v>19.2</v>
      </c>
      <c r="E380" s="579">
        <v>14.6</v>
      </c>
      <c r="F380" s="579">
        <v>12.3</v>
      </c>
      <c r="G380" s="579">
        <v>11.2</v>
      </c>
      <c r="H380" s="579">
        <v>9.9</v>
      </c>
      <c r="I380" s="579">
        <v>9.4</v>
      </c>
      <c r="J380" s="579">
        <v>8.1999999999999993</v>
      </c>
      <c r="K380" s="579">
        <v>7.1</v>
      </c>
      <c r="L380" s="579">
        <v>7.1</v>
      </c>
      <c r="M380" s="579">
        <v>7.1</v>
      </c>
      <c r="N380" s="579">
        <v>7.1</v>
      </c>
      <c r="O380" s="579">
        <v>7.1</v>
      </c>
      <c r="P380" s="579">
        <v>7.1</v>
      </c>
    </row>
    <row r="381" spans="2:16" s="333" customFormat="1" ht="15" customHeight="1" x14ac:dyDescent="0.25">
      <c r="B381" s="465" t="s">
        <v>40</v>
      </c>
      <c r="C381" s="465" t="s">
        <v>112</v>
      </c>
      <c r="D381" s="579">
        <v>22.1</v>
      </c>
      <c r="E381" s="579">
        <v>16.899999999999999</v>
      </c>
      <c r="F381" s="579">
        <v>14.3</v>
      </c>
      <c r="G381" s="579">
        <v>13</v>
      </c>
      <c r="H381" s="579">
        <v>11.3</v>
      </c>
      <c r="I381" s="579">
        <v>10.6</v>
      </c>
      <c r="J381" s="579">
        <v>9.6</v>
      </c>
      <c r="K381" s="579">
        <v>8.6</v>
      </c>
      <c r="L381" s="579">
        <v>8.6</v>
      </c>
      <c r="M381" s="579">
        <v>8.6</v>
      </c>
      <c r="N381" s="579">
        <v>8.6</v>
      </c>
      <c r="O381" s="579">
        <v>8.6</v>
      </c>
      <c r="P381" s="579">
        <v>8.6</v>
      </c>
    </row>
    <row r="382" spans="2:16" s="333" customFormat="1" ht="15" customHeight="1" x14ac:dyDescent="0.25">
      <c r="B382" s="465" t="s">
        <v>40</v>
      </c>
      <c r="C382" s="465" t="s">
        <v>106</v>
      </c>
      <c r="D382" s="579">
        <v>21.9</v>
      </c>
      <c r="E382" s="579">
        <v>17.399999999999999</v>
      </c>
      <c r="F382" s="579">
        <v>15.2</v>
      </c>
      <c r="G382" s="579">
        <v>13.8</v>
      </c>
      <c r="H382" s="579">
        <v>12.2</v>
      </c>
      <c r="I382" s="579">
        <v>11.2</v>
      </c>
      <c r="J382" s="579">
        <v>10</v>
      </c>
      <c r="K382" s="579">
        <v>9</v>
      </c>
      <c r="L382" s="579">
        <v>9</v>
      </c>
      <c r="M382" s="579">
        <v>9</v>
      </c>
      <c r="N382" s="579">
        <v>9</v>
      </c>
      <c r="O382" s="579">
        <v>9</v>
      </c>
      <c r="P382" s="579">
        <v>9</v>
      </c>
    </row>
    <row r="383" spans="2:16" s="333" customFormat="1" ht="15" customHeight="1" x14ac:dyDescent="0.25">
      <c r="B383" s="465" t="s">
        <v>40</v>
      </c>
      <c r="C383" s="465" t="s">
        <v>121</v>
      </c>
      <c r="D383" s="579">
        <v>14.2</v>
      </c>
      <c r="E383" s="579">
        <v>11.8</v>
      </c>
      <c r="F383" s="579">
        <v>10.4</v>
      </c>
      <c r="G383" s="579">
        <v>9.5</v>
      </c>
      <c r="H383" s="579">
        <v>8.5</v>
      </c>
      <c r="I383" s="579">
        <v>7.6</v>
      </c>
      <c r="J383" s="579">
        <v>6.6</v>
      </c>
      <c r="K383" s="579">
        <v>5.7</v>
      </c>
      <c r="L383" s="579">
        <v>5.7</v>
      </c>
      <c r="M383" s="579">
        <v>5.7</v>
      </c>
      <c r="N383" s="579">
        <v>5.7</v>
      </c>
      <c r="O383" s="579">
        <v>5.7</v>
      </c>
      <c r="P383" s="579">
        <v>5.7</v>
      </c>
    </row>
    <row r="384" spans="2:16" s="333" customFormat="1" ht="15" customHeight="1" x14ac:dyDescent="0.25">
      <c r="B384" s="465" t="s">
        <v>40</v>
      </c>
      <c r="C384" s="465" t="s">
        <v>135</v>
      </c>
      <c r="D384" s="579">
        <v>20.2</v>
      </c>
      <c r="E384" s="579">
        <v>16.5</v>
      </c>
      <c r="F384" s="579">
        <v>14.7</v>
      </c>
      <c r="G384" s="579">
        <v>13.3</v>
      </c>
      <c r="H384" s="579">
        <v>12.3</v>
      </c>
      <c r="I384" s="579">
        <v>11.1</v>
      </c>
      <c r="J384" s="579">
        <v>10.4</v>
      </c>
      <c r="K384" s="579">
        <v>9.6999999999999993</v>
      </c>
      <c r="L384" s="579">
        <v>9.6999999999999993</v>
      </c>
      <c r="M384" s="579">
        <v>9.6999999999999993</v>
      </c>
      <c r="N384" s="579">
        <v>9.6999999999999993</v>
      </c>
      <c r="O384" s="579">
        <v>9.6999999999999993</v>
      </c>
      <c r="P384" s="579">
        <v>9.6999999999999993</v>
      </c>
    </row>
    <row r="385" spans="2:16" s="333" customFormat="1" ht="15" customHeight="1" x14ac:dyDescent="0.25">
      <c r="B385" s="465" t="s">
        <v>40</v>
      </c>
      <c r="C385" s="465" t="s">
        <v>149</v>
      </c>
      <c r="D385" s="579">
        <v>21</v>
      </c>
      <c r="E385" s="579">
        <v>16.399999999999999</v>
      </c>
      <c r="F385" s="579">
        <v>14</v>
      </c>
      <c r="G385" s="579">
        <v>12.8</v>
      </c>
      <c r="H385" s="579">
        <v>11.2</v>
      </c>
      <c r="I385" s="579">
        <v>10.4</v>
      </c>
      <c r="J385" s="579">
        <v>9.5</v>
      </c>
      <c r="K385" s="579">
        <v>8.8000000000000007</v>
      </c>
      <c r="L385" s="579">
        <v>8.8000000000000007</v>
      </c>
      <c r="M385" s="579">
        <v>8.8000000000000007</v>
      </c>
      <c r="N385" s="579">
        <v>8.8000000000000007</v>
      </c>
      <c r="O385" s="579">
        <v>8.8000000000000007</v>
      </c>
      <c r="P385" s="579">
        <v>8.8000000000000007</v>
      </c>
    </row>
    <row r="386" spans="2:16" s="333" customFormat="1" ht="15" customHeight="1" x14ac:dyDescent="0.25">
      <c r="B386" s="465" t="s">
        <v>40</v>
      </c>
      <c r="C386" s="465" t="s">
        <v>133</v>
      </c>
      <c r="D386" s="579">
        <v>22</v>
      </c>
      <c r="E386" s="579">
        <v>17.3</v>
      </c>
      <c r="F386" s="579">
        <v>15</v>
      </c>
      <c r="G386" s="579">
        <v>13.6</v>
      </c>
      <c r="H386" s="579">
        <v>12.1</v>
      </c>
      <c r="I386" s="579">
        <v>11</v>
      </c>
      <c r="J386" s="579">
        <v>10</v>
      </c>
      <c r="K386" s="579">
        <v>8.9</v>
      </c>
      <c r="L386" s="579">
        <v>8.9</v>
      </c>
      <c r="M386" s="579">
        <v>8.9</v>
      </c>
      <c r="N386" s="579">
        <v>8.9</v>
      </c>
      <c r="O386" s="579">
        <v>8.9</v>
      </c>
      <c r="P386" s="579">
        <v>8.9</v>
      </c>
    </row>
    <row r="387" spans="2:16" s="333" customFormat="1" ht="15" customHeight="1" x14ac:dyDescent="0.25">
      <c r="B387" s="465" t="s">
        <v>40</v>
      </c>
      <c r="C387" s="465" t="s">
        <v>128</v>
      </c>
      <c r="D387" s="579">
        <v>21.4</v>
      </c>
      <c r="E387" s="579">
        <v>16.399999999999999</v>
      </c>
      <c r="F387" s="579">
        <v>13.8</v>
      </c>
      <c r="G387" s="579">
        <v>12.6</v>
      </c>
      <c r="H387" s="579">
        <v>10.9</v>
      </c>
      <c r="I387" s="579">
        <v>10.1</v>
      </c>
      <c r="J387" s="579">
        <v>9.1999999999999993</v>
      </c>
      <c r="K387" s="579">
        <v>8.5</v>
      </c>
      <c r="L387" s="579">
        <v>8.5</v>
      </c>
      <c r="M387" s="579">
        <v>8.5</v>
      </c>
      <c r="N387" s="579">
        <v>8.5</v>
      </c>
      <c r="O387" s="579">
        <v>8.5</v>
      </c>
      <c r="P387" s="579">
        <v>8.5</v>
      </c>
    </row>
    <row r="388" spans="2:16" s="333" customFormat="1" ht="15" customHeight="1" x14ac:dyDescent="0.25">
      <c r="B388" s="465" t="s">
        <v>40</v>
      </c>
      <c r="C388" s="465" t="s">
        <v>156</v>
      </c>
      <c r="D388" s="579">
        <v>19.8</v>
      </c>
      <c r="E388" s="579">
        <v>15.8</v>
      </c>
      <c r="F388" s="579">
        <v>13.6</v>
      </c>
      <c r="G388" s="579">
        <v>12.4</v>
      </c>
      <c r="H388" s="579">
        <v>11</v>
      </c>
      <c r="I388" s="579">
        <v>10</v>
      </c>
      <c r="J388" s="579">
        <v>9.1</v>
      </c>
      <c r="K388" s="579">
        <v>9</v>
      </c>
      <c r="L388" s="579">
        <v>9</v>
      </c>
      <c r="M388" s="579">
        <v>9</v>
      </c>
      <c r="N388" s="579">
        <v>9</v>
      </c>
      <c r="O388" s="579">
        <v>9</v>
      </c>
      <c r="P388" s="579">
        <v>9</v>
      </c>
    </row>
    <row r="389" spans="2:16" s="333" customFormat="1" ht="15" customHeight="1" x14ac:dyDescent="0.25">
      <c r="B389" s="465" t="s">
        <v>40</v>
      </c>
      <c r="C389" s="465" t="s">
        <v>158</v>
      </c>
      <c r="D389" s="579">
        <v>19.7</v>
      </c>
      <c r="E389" s="579">
        <v>15.7</v>
      </c>
      <c r="F389" s="579">
        <v>13.6</v>
      </c>
      <c r="G389" s="579">
        <v>12.4</v>
      </c>
      <c r="H389" s="579">
        <v>11.1</v>
      </c>
      <c r="I389" s="579">
        <v>10.7</v>
      </c>
      <c r="J389" s="579">
        <v>9.9</v>
      </c>
      <c r="K389" s="579">
        <v>9.1999999999999993</v>
      </c>
      <c r="L389" s="579">
        <v>9.1999999999999993</v>
      </c>
      <c r="M389" s="579">
        <v>9.1999999999999993</v>
      </c>
      <c r="N389" s="579">
        <v>9.1999999999999993</v>
      </c>
      <c r="O389" s="579">
        <v>9.1999999999999993</v>
      </c>
      <c r="P389" s="579">
        <v>9.1999999999999993</v>
      </c>
    </row>
    <row r="390" spans="2:16" s="333" customFormat="1" ht="15" customHeight="1" x14ac:dyDescent="0.25">
      <c r="B390" s="465" t="s">
        <v>40</v>
      </c>
      <c r="C390" s="465" t="s">
        <v>144</v>
      </c>
      <c r="D390" s="579">
        <v>21.3</v>
      </c>
      <c r="E390" s="579">
        <v>16.7</v>
      </c>
      <c r="F390" s="579">
        <v>14.3</v>
      </c>
      <c r="G390" s="579">
        <v>13</v>
      </c>
      <c r="H390" s="579">
        <v>11.3</v>
      </c>
      <c r="I390" s="579">
        <v>10.4</v>
      </c>
      <c r="J390" s="579">
        <v>9.1</v>
      </c>
      <c r="K390" s="579">
        <v>7.8</v>
      </c>
      <c r="L390" s="579">
        <v>7.8</v>
      </c>
      <c r="M390" s="579">
        <v>7.8</v>
      </c>
      <c r="N390" s="579">
        <v>7.8</v>
      </c>
      <c r="O390" s="579">
        <v>7.8</v>
      </c>
      <c r="P390" s="579">
        <v>7.8</v>
      </c>
    </row>
    <row r="391" spans="2:16" s="333" customFormat="1" ht="15" customHeight="1" x14ac:dyDescent="0.25">
      <c r="B391" s="465" t="s">
        <v>40</v>
      </c>
      <c r="C391" s="465" t="s">
        <v>101</v>
      </c>
      <c r="D391" s="579">
        <v>23.6</v>
      </c>
      <c r="E391" s="579">
        <v>18.2</v>
      </c>
      <c r="F391" s="579">
        <v>15.5</v>
      </c>
      <c r="G391" s="579">
        <v>13.8</v>
      </c>
      <c r="H391" s="579">
        <v>12.3</v>
      </c>
      <c r="I391" s="579">
        <v>11.5</v>
      </c>
      <c r="J391" s="579">
        <v>10.5</v>
      </c>
      <c r="K391" s="579">
        <v>9.5</v>
      </c>
      <c r="L391" s="579">
        <v>9.5</v>
      </c>
      <c r="M391" s="579">
        <v>9.5</v>
      </c>
      <c r="N391" s="579">
        <v>9.5</v>
      </c>
      <c r="O391" s="579">
        <v>9.5</v>
      </c>
      <c r="P391" s="579">
        <v>9.5</v>
      </c>
    </row>
    <row r="392" spans="2:16" s="333" customFormat="1" ht="15" customHeight="1" x14ac:dyDescent="0.25">
      <c r="B392" s="465" t="s">
        <v>40</v>
      </c>
      <c r="C392" s="465" t="s">
        <v>193</v>
      </c>
      <c r="D392" s="579">
        <v>21.5</v>
      </c>
      <c r="E392" s="579">
        <v>17.399999999999999</v>
      </c>
      <c r="F392" s="579">
        <v>15.7</v>
      </c>
      <c r="G392" s="579">
        <v>14.2</v>
      </c>
      <c r="H392" s="579">
        <v>13.2</v>
      </c>
      <c r="I392" s="579">
        <v>12.6</v>
      </c>
      <c r="J392" s="579">
        <v>12</v>
      </c>
      <c r="K392" s="579">
        <v>11.5</v>
      </c>
      <c r="L392" s="579">
        <v>11.5</v>
      </c>
      <c r="M392" s="579">
        <v>11.5</v>
      </c>
      <c r="N392" s="579">
        <v>11.5</v>
      </c>
      <c r="O392" s="579">
        <v>11.5</v>
      </c>
      <c r="P392" s="579">
        <v>11.5</v>
      </c>
    </row>
    <row r="393" spans="2:16" s="333" customFormat="1" ht="15" customHeight="1" x14ac:dyDescent="0.25">
      <c r="B393" s="465" t="s">
        <v>76</v>
      </c>
      <c r="C393" s="465" t="s">
        <v>82</v>
      </c>
      <c r="D393" s="579">
        <v>17.399999999999999</v>
      </c>
      <c r="E393" s="579">
        <v>14.5</v>
      </c>
      <c r="F393" s="579">
        <v>12.7</v>
      </c>
      <c r="G393" s="579">
        <v>11.6</v>
      </c>
      <c r="H393" s="579">
        <v>10.4</v>
      </c>
      <c r="I393" s="579">
        <v>9.3000000000000007</v>
      </c>
      <c r="J393" s="579">
        <v>8.1</v>
      </c>
      <c r="K393" s="579">
        <v>6.9</v>
      </c>
      <c r="L393" s="579">
        <v>6.9</v>
      </c>
      <c r="M393" s="579">
        <v>6.9</v>
      </c>
      <c r="N393" s="579">
        <v>6.9</v>
      </c>
      <c r="O393" s="579">
        <v>6.9</v>
      </c>
      <c r="P393" s="579">
        <v>6.9</v>
      </c>
    </row>
    <row r="394" spans="2:16" s="333" customFormat="1" ht="15" customHeight="1" x14ac:dyDescent="0.25">
      <c r="B394" s="465" t="s">
        <v>76</v>
      </c>
      <c r="C394" s="465" t="s">
        <v>135</v>
      </c>
      <c r="D394" s="579">
        <v>13.9</v>
      </c>
      <c r="E394" s="579">
        <v>11.6</v>
      </c>
      <c r="F394" s="579">
        <v>10.199999999999999</v>
      </c>
      <c r="G394" s="579">
        <v>9.1999999999999993</v>
      </c>
      <c r="H394" s="579">
        <v>8.3000000000000007</v>
      </c>
      <c r="I394" s="579">
        <v>7.4</v>
      </c>
      <c r="J394" s="579">
        <v>6.5</v>
      </c>
      <c r="K394" s="579">
        <v>5.5</v>
      </c>
      <c r="L394" s="579">
        <v>5.5</v>
      </c>
      <c r="M394" s="579">
        <v>5.5</v>
      </c>
      <c r="N394" s="579">
        <v>5.5</v>
      </c>
      <c r="O394" s="579">
        <v>5.5</v>
      </c>
      <c r="P394" s="579">
        <v>5.5</v>
      </c>
    </row>
    <row r="395" spans="2:16" s="333" customFormat="1" ht="15" customHeight="1" x14ac:dyDescent="0.25">
      <c r="B395" s="465" t="s">
        <v>76</v>
      </c>
      <c r="C395" s="465" t="s">
        <v>128</v>
      </c>
      <c r="D395" s="579">
        <v>9.3000000000000007</v>
      </c>
      <c r="E395" s="579">
        <v>7.7</v>
      </c>
      <c r="F395" s="579">
        <v>6.8</v>
      </c>
      <c r="G395" s="579">
        <v>6.2</v>
      </c>
      <c r="H395" s="579">
        <v>5.6</v>
      </c>
      <c r="I395" s="579">
        <v>5</v>
      </c>
      <c r="J395" s="579">
        <v>4.3</v>
      </c>
      <c r="K395" s="579">
        <v>3.7</v>
      </c>
      <c r="L395" s="579">
        <v>3.7</v>
      </c>
      <c r="M395" s="579">
        <v>3.7</v>
      </c>
      <c r="N395" s="579">
        <v>3.7</v>
      </c>
      <c r="O395" s="579">
        <v>3.7</v>
      </c>
      <c r="P395" s="579">
        <v>3.7</v>
      </c>
    </row>
    <row r="396" spans="2:16" s="333" customFormat="1" ht="15" customHeight="1" x14ac:dyDescent="0.25">
      <c r="B396" s="465" t="s">
        <v>76</v>
      </c>
      <c r="C396" s="465" t="s">
        <v>144</v>
      </c>
      <c r="D396" s="579">
        <v>11.1</v>
      </c>
      <c r="E396" s="579">
        <v>9.1999999999999993</v>
      </c>
      <c r="F396" s="579">
        <v>8.1</v>
      </c>
      <c r="G396" s="579">
        <v>7.4</v>
      </c>
      <c r="H396" s="579">
        <v>6.6</v>
      </c>
      <c r="I396" s="579">
        <v>5.9</v>
      </c>
      <c r="J396" s="579">
        <v>5.2</v>
      </c>
      <c r="K396" s="579">
        <v>4.4000000000000004</v>
      </c>
      <c r="L396" s="579">
        <v>4.4000000000000004</v>
      </c>
      <c r="M396" s="579">
        <v>4.4000000000000004</v>
      </c>
      <c r="N396" s="579">
        <v>4.4000000000000004</v>
      </c>
      <c r="O396" s="579">
        <v>4.4000000000000004</v>
      </c>
      <c r="P396" s="579">
        <v>4.4000000000000004</v>
      </c>
    </row>
    <row r="397" spans="2:16" s="333" customFormat="1" ht="15" customHeight="1" x14ac:dyDescent="0.25">
      <c r="B397" s="465" t="s">
        <v>76</v>
      </c>
      <c r="C397" s="465" t="s">
        <v>101</v>
      </c>
      <c r="D397" s="579">
        <v>10.7</v>
      </c>
      <c r="E397" s="579">
        <v>8.9</v>
      </c>
      <c r="F397" s="579">
        <v>7.9</v>
      </c>
      <c r="G397" s="579">
        <v>7.1</v>
      </c>
      <c r="H397" s="579">
        <v>6.4</v>
      </c>
      <c r="I397" s="579">
        <v>5.7</v>
      </c>
      <c r="J397" s="579">
        <v>5</v>
      </c>
      <c r="K397" s="579">
        <v>4.3</v>
      </c>
      <c r="L397" s="579">
        <v>4.3</v>
      </c>
      <c r="M397" s="579">
        <v>4.3</v>
      </c>
      <c r="N397" s="579">
        <v>4.3</v>
      </c>
      <c r="O397" s="579">
        <v>4.3</v>
      </c>
      <c r="P397" s="579">
        <v>4.3</v>
      </c>
    </row>
    <row r="398" spans="2:16" s="333" customFormat="1" ht="15" customHeight="1" x14ac:dyDescent="0.25">
      <c r="B398" s="465" t="s">
        <v>82</v>
      </c>
      <c r="C398" s="465" t="s">
        <v>70</v>
      </c>
      <c r="D398" s="579">
        <v>17.2</v>
      </c>
      <c r="E398" s="579">
        <v>14.8</v>
      </c>
      <c r="F398" s="579">
        <v>13.7</v>
      </c>
      <c r="G398" s="579">
        <v>12.9</v>
      </c>
      <c r="H398" s="579">
        <v>11.9</v>
      </c>
      <c r="I398" s="579">
        <v>11.6</v>
      </c>
      <c r="J398" s="579">
        <v>10.9</v>
      </c>
      <c r="K398" s="579">
        <v>10.4</v>
      </c>
      <c r="L398" s="579">
        <v>10.7</v>
      </c>
      <c r="M398" s="579">
        <v>11.6</v>
      </c>
      <c r="N398" s="579">
        <v>11.6</v>
      </c>
      <c r="O398" s="579">
        <v>11.6</v>
      </c>
      <c r="P398" s="579">
        <v>11.6</v>
      </c>
    </row>
    <row r="399" spans="2:16" s="333" customFormat="1" ht="15" customHeight="1" x14ac:dyDescent="0.25">
      <c r="B399" s="465" t="s">
        <v>82</v>
      </c>
      <c r="C399" s="465" t="s">
        <v>151</v>
      </c>
      <c r="D399" s="579">
        <v>26.7</v>
      </c>
      <c r="E399" s="579">
        <v>21.7</v>
      </c>
      <c r="F399" s="579">
        <v>19.2</v>
      </c>
      <c r="G399" s="579">
        <v>17.5</v>
      </c>
      <c r="H399" s="579">
        <v>15.8</v>
      </c>
      <c r="I399" s="579">
        <v>14.8</v>
      </c>
      <c r="J399" s="579">
        <v>12.9</v>
      </c>
      <c r="K399" s="579">
        <v>11.1</v>
      </c>
      <c r="L399" s="579">
        <v>11.1</v>
      </c>
      <c r="M399" s="579">
        <v>11.1</v>
      </c>
      <c r="N399" s="579">
        <v>11.1</v>
      </c>
      <c r="O399" s="579">
        <v>11.1</v>
      </c>
      <c r="P399" s="579">
        <v>11.1</v>
      </c>
    </row>
    <row r="400" spans="2:16" s="333" customFormat="1" ht="15" customHeight="1" x14ac:dyDescent="0.25">
      <c r="B400" s="465" t="s">
        <v>82</v>
      </c>
      <c r="C400" s="465" t="s">
        <v>90</v>
      </c>
      <c r="D400" s="579">
        <v>20.8</v>
      </c>
      <c r="E400" s="579">
        <v>16.8</v>
      </c>
      <c r="F400" s="579">
        <v>14.8</v>
      </c>
      <c r="G400" s="579">
        <v>13.4</v>
      </c>
      <c r="H400" s="579">
        <v>12.2</v>
      </c>
      <c r="I400" s="579">
        <v>11.4</v>
      </c>
      <c r="J400" s="579">
        <v>10.6</v>
      </c>
      <c r="K400" s="579">
        <v>10.199999999999999</v>
      </c>
      <c r="L400" s="579">
        <v>10.199999999999999</v>
      </c>
      <c r="M400" s="579">
        <v>10.199999999999999</v>
      </c>
      <c r="N400" s="579">
        <v>10.199999999999999</v>
      </c>
      <c r="O400" s="579">
        <v>10.199999999999999</v>
      </c>
      <c r="P400" s="579">
        <v>10.199999999999999</v>
      </c>
    </row>
    <row r="401" spans="2:16" s="333" customFormat="1" ht="15" customHeight="1" x14ac:dyDescent="0.25">
      <c r="B401" s="465" t="s">
        <v>82</v>
      </c>
      <c r="C401" s="465" t="s">
        <v>112</v>
      </c>
      <c r="D401" s="579">
        <v>20.6</v>
      </c>
      <c r="E401" s="579">
        <v>17.2</v>
      </c>
      <c r="F401" s="579">
        <v>15.2</v>
      </c>
      <c r="G401" s="579">
        <v>14.1</v>
      </c>
      <c r="H401" s="579">
        <v>12.8</v>
      </c>
      <c r="I401" s="579">
        <v>12</v>
      </c>
      <c r="J401" s="579">
        <v>10.5</v>
      </c>
      <c r="K401" s="579">
        <v>9</v>
      </c>
      <c r="L401" s="579">
        <v>9</v>
      </c>
      <c r="M401" s="579">
        <v>9</v>
      </c>
      <c r="N401" s="579">
        <v>9</v>
      </c>
      <c r="O401" s="579">
        <v>9</v>
      </c>
      <c r="P401" s="579">
        <v>9</v>
      </c>
    </row>
    <row r="402" spans="2:16" s="333" customFormat="1" ht="15" customHeight="1" x14ac:dyDescent="0.25">
      <c r="B402" s="465" t="s">
        <v>82</v>
      </c>
      <c r="C402" s="465" t="s">
        <v>106</v>
      </c>
      <c r="D402" s="579">
        <v>20.8</v>
      </c>
      <c r="E402" s="579">
        <v>17.2</v>
      </c>
      <c r="F402" s="579">
        <v>15.2</v>
      </c>
      <c r="G402" s="579">
        <v>14</v>
      </c>
      <c r="H402" s="579">
        <v>12.7</v>
      </c>
      <c r="I402" s="579">
        <v>11.9</v>
      </c>
      <c r="J402" s="579">
        <v>11</v>
      </c>
      <c r="K402" s="579">
        <v>10.4</v>
      </c>
      <c r="L402" s="579">
        <v>11</v>
      </c>
      <c r="M402" s="579">
        <v>12</v>
      </c>
      <c r="N402" s="579">
        <v>12</v>
      </c>
      <c r="O402" s="579">
        <v>12</v>
      </c>
      <c r="P402" s="579">
        <v>12</v>
      </c>
    </row>
    <row r="403" spans="2:16" s="333" customFormat="1" ht="15" customHeight="1" x14ac:dyDescent="0.25">
      <c r="B403" s="465" t="s">
        <v>82</v>
      </c>
      <c r="C403" s="465" t="s">
        <v>121</v>
      </c>
      <c r="D403" s="579">
        <v>17.399999999999999</v>
      </c>
      <c r="E403" s="579">
        <v>14.5</v>
      </c>
      <c r="F403" s="579">
        <v>12.8</v>
      </c>
      <c r="G403" s="579">
        <v>11.6</v>
      </c>
      <c r="H403" s="579">
        <v>10.5</v>
      </c>
      <c r="I403" s="579">
        <v>9.3000000000000007</v>
      </c>
      <c r="J403" s="579">
        <v>8.1</v>
      </c>
      <c r="K403" s="579">
        <v>7</v>
      </c>
      <c r="L403" s="579">
        <v>7</v>
      </c>
      <c r="M403" s="579">
        <v>7</v>
      </c>
      <c r="N403" s="579">
        <v>7</v>
      </c>
      <c r="O403" s="579">
        <v>7</v>
      </c>
      <c r="P403" s="579">
        <v>7</v>
      </c>
    </row>
    <row r="404" spans="2:16" s="333" customFormat="1" ht="15" customHeight="1" x14ac:dyDescent="0.25">
      <c r="B404" s="465" t="s">
        <v>82</v>
      </c>
      <c r="C404" s="465" t="s">
        <v>135</v>
      </c>
      <c r="D404" s="579">
        <v>20.8</v>
      </c>
      <c r="E404" s="579">
        <v>18</v>
      </c>
      <c r="F404" s="579">
        <v>16.600000000000001</v>
      </c>
      <c r="G404" s="579">
        <v>15.1</v>
      </c>
      <c r="H404" s="579">
        <v>14.5</v>
      </c>
      <c r="I404" s="579">
        <v>13.5</v>
      </c>
      <c r="J404" s="579">
        <v>12.5</v>
      </c>
      <c r="K404" s="579">
        <v>11.4</v>
      </c>
      <c r="L404" s="579">
        <v>11.4</v>
      </c>
      <c r="M404" s="579">
        <v>11.4</v>
      </c>
      <c r="N404" s="579">
        <v>11.4</v>
      </c>
      <c r="O404" s="579">
        <v>11.4</v>
      </c>
      <c r="P404" s="579">
        <v>11.4</v>
      </c>
    </row>
    <row r="405" spans="2:16" s="333" customFormat="1" ht="15" customHeight="1" x14ac:dyDescent="0.25">
      <c r="B405" s="465" t="s">
        <v>82</v>
      </c>
      <c r="C405" s="465" t="s">
        <v>149</v>
      </c>
      <c r="D405" s="579">
        <v>21.9</v>
      </c>
      <c r="E405" s="579">
        <v>18</v>
      </c>
      <c r="F405" s="579">
        <v>16.3</v>
      </c>
      <c r="G405" s="579">
        <v>14.8</v>
      </c>
      <c r="H405" s="579">
        <v>14</v>
      </c>
      <c r="I405" s="579">
        <v>13.2</v>
      </c>
      <c r="J405" s="579">
        <v>12.2</v>
      </c>
      <c r="K405" s="579">
        <v>11.7</v>
      </c>
      <c r="L405" s="579">
        <v>11.7</v>
      </c>
      <c r="M405" s="579">
        <v>11.7</v>
      </c>
      <c r="N405" s="579">
        <v>11.7</v>
      </c>
      <c r="O405" s="579">
        <v>11.7</v>
      </c>
      <c r="P405" s="579">
        <v>11.7</v>
      </c>
    </row>
    <row r="406" spans="2:16" s="333" customFormat="1" ht="15" customHeight="1" x14ac:dyDescent="0.25">
      <c r="B406" s="465" t="s">
        <v>82</v>
      </c>
      <c r="C406" s="465" t="s">
        <v>133</v>
      </c>
      <c r="D406" s="579">
        <v>19</v>
      </c>
      <c r="E406" s="579">
        <v>16.100000000000001</v>
      </c>
      <c r="F406" s="579">
        <v>14.6</v>
      </c>
      <c r="G406" s="579">
        <v>13.7</v>
      </c>
      <c r="H406" s="579">
        <v>12.6</v>
      </c>
      <c r="I406" s="579">
        <v>11.9</v>
      </c>
      <c r="J406" s="579">
        <v>10.4</v>
      </c>
      <c r="K406" s="579">
        <v>8.9</v>
      </c>
      <c r="L406" s="579">
        <v>8.9</v>
      </c>
      <c r="M406" s="579">
        <v>8.9</v>
      </c>
      <c r="N406" s="579">
        <v>8.9</v>
      </c>
      <c r="O406" s="579">
        <v>8.9</v>
      </c>
      <c r="P406" s="579">
        <v>8.9</v>
      </c>
    </row>
    <row r="407" spans="2:16" s="333" customFormat="1" ht="15" customHeight="1" x14ac:dyDescent="0.25">
      <c r="B407" s="465" t="s">
        <v>82</v>
      </c>
      <c r="C407" s="465" t="s">
        <v>128</v>
      </c>
      <c r="D407" s="579">
        <v>15.4</v>
      </c>
      <c r="E407" s="579">
        <v>12.3</v>
      </c>
      <c r="F407" s="579">
        <v>10.8</v>
      </c>
      <c r="G407" s="579">
        <v>9.8000000000000007</v>
      </c>
      <c r="H407" s="579">
        <v>8.9</v>
      </c>
      <c r="I407" s="579">
        <v>7.9</v>
      </c>
      <c r="J407" s="579">
        <v>6.9</v>
      </c>
      <c r="K407" s="579">
        <v>5.9</v>
      </c>
      <c r="L407" s="579">
        <v>5.9</v>
      </c>
      <c r="M407" s="579">
        <v>5.9</v>
      </c>
      <c r="N407" s="579">
        <v>5.9</v>
      </c>
      <c r="O407" s="579">
        <v>5.9</v>
      </c>
      <c r="P407" s="579">
        <v>5.9</v>
      </c>
    </row>
    <row r="408" spans="2:16" s="333" customFormat="1" ht="15" customHeight="1" x14ac:dyDescent="0.25">
      <c r="B408" s="465" t="s">
        <v>82</v>
      </c>
      <c r="C408" s="465" t="s">
        <v>156</v>
      </c>
      <c r="D408" s="579">
        <v>17.2</v>
      </c>
      <c r="E408" s="579">
        <v>14.5</v>
      </c>
      <c r="F408" s="579">
        <v>13</v>
      </c>
      <c r="G408" s="579">
        <v>12</v>
      </c>
      <c r="H408" s="579">
        <v>10.9</v>
      </c>
      <c r="I408" s="579">
        <v>10.3</v>
      </c>
      <c r="J408" s="579">
        <v>9</v>
      </c>
      <c r="K408" s="579">
        <v>7.7</v>
      </c>
      <c r="L408" s="579">
        <v>7.7</v>
      </c>
      <c r="M408" s="579">
        <v>7.7</v>
      </c>
      <c r="N408" s="579">
        <v>7.7</v>
      </c>
      <c r="O408" s="579">
        <v>7.7</v>
      </c>
      <c r="P408" s="579">
        <v>7.7</v>
      </c>
    </row>
    <row r="409" spans="2:16" s="333" customFormat="1" ht="15" customHeight="1" x14ac:dyDescent="0.25">
      <c r="B409" s="465" t="s">
        <v>82</v>
      </c>
      <c r="C409" s="465" t="s">
        <v>158</v>
      </c>
      <c r="D409" s="579">
        <v>24.3</v>
      </c>
      <c r="E409" s="579">
        <v>20.3</v>
      </c>
      <c r="F409" s="579">
        <v>18.2</v>
      </c>
      <c r="G409" s="579">
        <v>16.8</v>
      </c>
      <c r="H409" s="579">
        <v>15.3</v>
      </c>
      <c r="I409" s="579">
        <v>14.9</v>
      </c>
      <c r="J409" s="579">
        <v>13</v>
      </c>
      <c r="K409" s="579">
        <v>11.2</v>
      </c>
      <c r="L409" s="579">
        <v>11.2</v>
      </c>
      <c r="M409" s="579">
        <v>11.2</v>
      </c>
      <c r="N409" s="579">
        <v>11.2</v>
      </c>
      <c r="O409" s="579">
        <v>11.2</v>
      </c>
      <c r="P409" s="579">
        <v>11.2</v>
      </c>
    </row>
    <row r="410" spans="2:16" s="333" customFormat="1" ht="15" customHeight="1" x14ac:dyDescent="0.25">
      <c r="B410" s="465" t="s">
        <v>82</v>
      </c>
      <c r="C410" s="465" t="s">
        <v>144</v>
      </c>
      <c r="D410" s="579">
        <v>16.5</v>
      </c>
      <c r="E410" s="579">
        <v>13.6</v>
      </c>
      <c r="F410" s="579">
        <v>12</v>
      </c>
      <c r="G410" s="579">
        <v>11</v>
      </c>
      <c r="H410" s="579">
        <v>10</v>
      </c>
      <c r="I410" s="579">
        <v>9.3000000000000007</v>
      </c>
      <c r="J410" s="579">
        <v>8.1999999999999993</v>
      </c>
      <c r="K410" s="579">
        <v>7</v>
      </c>
      <c r="L410" s="579">
        <v>7</v>
      </c>
      <c r="M410" s="579">
        <v>7</v>
      </c>
      <c r="N410" s="579">
        <v>7</v>
      </c>
      <c r="O410" s="579">
        <v>7</v>
      </c>
      <c r="P410" s="579">
        <v>7</v>
      </c>
    </row>
    <row r="411" spans="2:16" s="333" customFormat="1" ht="15" customHeight="1" x14ac:dyDescent="0.25">
      <c r="B411" s="465" t="s">
        <v>82</v>
      </c>
      <c r="C411" s="465" t="s">
        <v>101</v>
      </c>
      <c r="D411" s="579">
        <v>17.100000000000001</v>
      </c>
      <c r="E411" s="579">
        <v>13.8</v>
      </c>
      <c r="F411" s="579">
        <v>12.2</v>
      </c>
      <c r="G411" s="579">
        <v>11.2</v>
      </c>
      <c r="H411" s="579">
        <v>10.1</v>
      </c>
      <c r="I411" s="579">
        <v>9.4</v>
      </c>
      <c r="J411" s="579">
        <v>8.9</v>
      </c>
      <c r="K411" s="579">
        <v>8.6999999999999993</v>
      </c>
      <c r="L411" s="579">
        <v>9.4</v>
      </c>
      <c r="M411" s="579">
        <v>10.5</v>
      </c>
      <c r="N411" s="579">
        <v>10.6</v>
      </c>
      <c r="O411" s="579">
        <v>10.6</v>
      </c>
      <c r="P411" s="579">
        <v>10.7</v>
      </c>
    </row>
    <row r="412" spans="2:16" s="333" customFormat="1" ht="15" customHeight="1" x14ac:dyDescent="0.25">
      <c r="B412" s="465" t="s">
        <v>82</v>
      </c>
      <c r="C412" s="465" t="s">
        <v>193</v>
      </c>
      <c r="D412" s="579">
        <v>26.5</v>
      </c>
      <c r="E412" s="579">
        <v>22.5</v>
      </c>
      <c r="F412" s="579">
        <v>20.5</v>
      </c>
      <c r="G412" s="579">
        <v>19.100000000000001</v>
      </c>
      <c r="H412" s="579">
        <v>17.600000000000001</v>
      </c>
      <c r="I412" s="579">
        <v>16.899999999999999</v>
      </c>
      <c r="J412" s="579">
        <v>15.5</v>
      </c>
      <c r="K412" s="579">
        <v>14.8</v>
      </c>
      <c r="L412" s="579">
        <v>16</v>
      </c>
      <c r="M412" s="579">
        <v>16.2</v>
      </c>
      <c r="N412" s="579">
        <v>16.2</v>
      </c>
      <c r="O412" s="579">
        <v>16.2</v>
      </c>
      <c r="P412" s="579">
        <v>16.2</v>
      </c>
    </row>
    <row r="413" spans="2:16" s="333" customFormat="1" ht="15" customHeight="1" x14ac:dyDescent="0.25">
      <c r="B413" s="465" t="s">
        <v>70</v>
      </c>
      <c r="C413" s="465" t="s">
        <v>101</v>
      </c>
      <c r="D413" s="579">
        <v>11.1</v>
      </c>
      <c r="E413" s="579">
        <v>9.8000000000000007</v>
      </c>
      <c r="F413" s="579">
        <v>9.4</v>
      </c>
      <c r="G413" s="579">
        <v>9.1</v>
      </c>
      <c r="H413" s="579">
        <v>8.6</v>
      </c>
      <c r="I413" s="579">
        <v>8.6999999999999993</v>
      </c>
      <c r="J413" s="579">
        <v>8.3000000000000007</v>
      </c>
      <c r="K413" s="579">
        <v>8.1999999999999993</v>
      </c>
      <c r="L413" s="579">
        <v>8.6999999999999993</v>
      </c>
      <c r="M413" s="579">
        <v>9.1999999999999993</v>
      </c>
      <c r="N413" s="579">
        <v>9.1999999999999993</v>
      </c>
      <c r="O413" s="579">
        <v>9.1999999999999993</v>
      </c>
      <c r="P413" s="579">
        <v>9.1999999999999993</v>
      </c>
    </row>
    <row r="414" spans="2:16" s="333" customFormat="1" ht="15" customHeight="1" x14ac:dyDescent="0.25">
      <c r="B414" s="465" t="s">
        <v>626</v>
      </c>
      <c r="C414" s="465" t="s">
        <v>101</v>
      </c>
      <c r="D414" s="579">
        <v>0</v>
      </c>
      <c r="E414" s="579">
        <v>0</v>
      </c>
      <c r="F414" s="579">
        <v>0</v>
      </c>
      <c r="G414" s="579">
        <v>0</v>
      </c>
      <c r="H414" s="579">
        <v>0</v>
      </c>
      <c r="I414" s="579">
        <v>0</v>
      </c>
      <c r="J414" s="579">
        <v>0</v>
      </c>
      <c r="K414" s="579">
        <v>0</v>
      </c>
      <c r="L414" s="579">
        <v>0</v>
      </c>
      <c r="M414" s="579">
        <v>0</v>
      </c>
      <c r="N414" s="579">
        <v>0</v>
      </c>
      <c r="O414" s="579">
        <v>0</v>
      </c>
      <c r="P414" s="579">
        <v>0</v>
      </c>
    </row>
    <row r="415" spans="2:16" s="333" customFormat="1" ht="15" customHeight="1" x14ac:dyDescent="0.25">
      <c r="B415" s="465" t="s">
        <v>70</v>
      </c>
      <c r="C415" s="465" t="s">
        <v>151</v>
      </c>
      <c r="D415" s="579">
        <v>19.5</v>
      </c>
      <c r="E415" s="579">
        <v>15.8</v>
      </c>
      <c r="F415" s="579">
        <v>14</v>
      </c>
      <c r="G415" s="579">
        <v>12.7</v>
      </c>
      <c r="H415" s="579">
        <v>11.6</v>
      </c>
      <c r="I415" s="579">
        <v>11</v>
      </c>
      <c r="J415" s="579">
        <v>10.1</v>
      </c>
      <c r="K415" s="579">
        <v>9.6999999999999993</v>
      </c>
      <c r="L415" s="579">
        <v>9.6999999999999993</v>
      </c>
      <c r="M415" s="579">
        <v>9.6999999999999993</v>
      </c>
      <c r="N415" s="579">
        <v>9.6999999999999993</v>
      </c>
      <c r="O415" s="579">
        <v>9.6999999999999993</v>
      </c>
      <c r="P415" s="579">
        <v>9.6999999999999993</v>
      </c>
    </row>
    <row r="416" spans="2:16" s="333" customFormat="1" ht="15" customHeight="1" x14ac:dyDescent="0.25">
      <c r="B416" s="465" t="s">
        <v>70</v>
      </c>
      <c r="C416" s="465" t="s">
        <v>90</v>
      </c>
      <c r="D416" s="579">
        <v>12.4</v>
      </c>
      <c r="E416" s="579">
        <v>9.9</v>
      </c>
      <c r="F416" s="579">
        <v>8.8000000000000007</v>
      </c>
      <c r="G416" s="579">
        <v>8</v>
      </c>
      <c r="H416" s="579">
        <v>7.6</v>
      </c>
      <c r="I416" s="579">
        <v>7.3</v>
      </c>
      <c r="J416" s="579">
        <v>6.4</v>
      </c>
      <c r="K416" s="579">
        <v>5.4</v>
      </c>
      <c r="L416" s="579">
        <v>5.4</v>
      </c>
      <c r="M416" s="579">
        <v>5.4</v>
      </c>
      <c r="N416" s="579">
        <v>5.4</v>
      </c>
      <c r="O416" s="579">
        <v>5.4</v>
      </c>
      <c r="P416" s="579">
        <v>5.4</v>
      </c>
    </row>
    <row r="417" spans="2:16" s="333" customFormat="1" ht="15" customHeight="1" x14ac:dyDescent="0.25">
      <c r="B417" s="465" t="s">
        <v>70</v>
      </c>
      <c r="C417" s="465" t="s">
        <v>112</v>
      </c>
      <c r="D417" s="579">
        <v>16.399999999999999</v>
      </c>
      <c r="E417" s="579">
        <v>13.7</v>
      </c>
      <c r="F417" s="579">
        <v>12</v>
      </c>
      <c r="G417" s="579">
        <v>10.9</v>
      </c>
      <c r="H417" s="579">
        <v>9.8000000000000007</v>
      </c>
      <c r="I417" s="579">
        <v>8.6999999999999993</v>
      </c>
      <c r="J417" s="579">
        <v>7.6</v>
      </c>
      <c r="K417" s="579">
        <v>6.6</v>
      </c>
      <c r="L417" s="579">
        <v>6.6</v>
      </c>
      <c r="M417" s="579">
        <v>6.6</v>
      </c>
      <c r="N417" s="579">
        <v>6.6</v>
      </c>
      <c r="O417" s="579">
        <v>6.6</v>
      </c>
      <c r="P417" s="579">
        <v>6.6</v>
      </c>
    </row>
    <row r="418" spans="2:16" s="333" customFormat="1" ht="15" customHeight="1" x14ac:dyDescent="0.25">
      <c r="B418" s="465" t="s">
        <v>70</v>
      </c>
      <c r="C418" s="465" t="s">
        <v>106</v>
      </c>
      <c r="D418" s="579">
        <v>15.2</v>
      </c>
      <c r="E418" s="579">
        <v>12.7</v>
      </c>
      <c r="F418" s="579">
        <v>11.5</v>
      </c>
      <c r="G418" s="579">
        <v>10.4</v>
      </c>
      <c r="H418" s="579">
        <v>9.6999999999999993</v>
      </c>
      <c r="I418" s="579">
        <v>9.1</v>
      </c>
      <c r="J418" s="579">
        <v>8.5</v>
      </c>
      <c r="K418" s="579">
        <v>8.1999999999999993</v>
      </c>
      <c r="L418" s="579">
        <v>8.1999999999999993</v>
      </c>
      <c r="M418" s="579">
        <v>8.1999999999999993</v>
      </c>
      <c r="N418" s="579">
        <v>8.1999999999999993</v>
      </c>
      <c r="O418" s="579">
        <v>8.1999999999999993</v>
      </c>
      <c r="P418" s="579">
        <v>8.1999999999999993</v>
      </c>
    </row>
    <row r="419" spans="2:16" s="333" customFormat="1" ht="15" customHeight="1" x14ac:dyDescent="0.25">
      <c r="B419" s="465" t="s">
        <v>70</v>
      </c>
      <c r="C419" s="465" t="s">
        <v>121</v>
      </c>
      <c r="D419" s="579">
        <v>8.4</v>
      </c>
      <c r="E419" s="579">
        <v>7</v>
      </c>
      <c r="F419" s="579">
        <v>6.2</v>
      </c>
      <c r="G419" s="579">
        <v>5.6</v>
      </c>
      <c r="H419" s="579">
        <v>5</v>
      </c>
      <c r="I419" s="579">
        <v>4.5</v>
      </c>
      <c r="J419" s="579">
        <v>3.9</v>
      </c>
      <c r="K419" s="579">
        <v>3.4</v>
      </c>
      <c r="L419" s="579">
        <v>3.4</v>
      </c>
      <c r="M419" s="579">
        <v>3.4</v>
      </c>
      <c r="N419" s="579">
        <v>3.4</v>
      </c>
      <c r="O419" s="579">
        <v>3.4</v>
      </c>
      <c r="P419" s="579">
        <v>3.4</v>
      </c>
    </row>
    <row r="420" spans="2:16" s="333" customFormat="1" ht="15" customHeight="1" x14ac:dyDescent="0.25">
      <c r="B420" s="465" t="s">
        <v>70</v>
      </c>
      <c r="C420" s="465" t="s">
        <v>135</v>
      </c>
      <c r="D420" s="579">
        <v>16.100000000000001</v>
      </c>
      <c r="E420" s="579">
        <v>14.2</v>
      </c>
      <c r="F420" s="579">
        <v>13.2</v>
      </c>
      <c r="G420" s="579">
        <v>12</v>
      </c>
      <c r="H420" s="579">
        <v>11.6</v>
      </c>
      <c r="I420" s="579">
        <v>10.8</v>
      </c>
      <c r="J420" s="579">
        <v>9.4</v>
      </c>
      <c r="K420" s="579">
        <v>8.6</v>
      </c>
      <c r="L420" s="579">
        <v>8.6</v>
      </c>
      <c r="M420" s="579">
        <v>8.6</v>
      </c>
      <c r="N420" s="579">
        <v>8.6</v>
      </c>
      <c r="O420" s="579">
        <v>8.6</v>
      </c>
      <c r="P420" s="579">
        <v>8.6</v>
      </c>
    </row>
    <row r="421" spans="2:16" s="333" customFormat="1" ht="15" customHeight="1" x14ac:dyDescent="0.25">
      <c r="B421" s="465" t="s">
        <v>70</v>
      </c>
      <c r="C421" s="465" t="s">
        <v>149</v>
      </c>
      <c r="D421" s="579">
        <v>13.3</v>
      </c>
      <c r="E421" s="579">
        <v>11</v>
      </c>
      <c r="F421" s="579">
        <v>10.1</v>
      </c>
      <c r="G421" s="579">
        <v>9.1999999999999993</v>
      </c>
      <c r="H421" s="579">
        <v>8.9</v>
      </c>
      <c r="I421" s="579">
        <v>8.6999999999999993</v>
      </c>
      <c r="J421" s="579">
        <v>8.1</v>
      </c>
      <c r="K421" s="579">
        <v>7.9</v>
      </c>
      <c r="L421" s="579">
        <v>7.9</v>
      </c>
      <c r="M421" s="579">
        <v>7.9</v>
      </c>
      <c r="N421" s="579">
        <v>7.9</v>
      </c>
      <c r="O421" s="579">
        <v>7.9</v>
      </c>
      <c r="P421" s="579">
        <v>7.9</v>
      </c>
    </row>
    <row r="422" spans="2:16" s="333" customFormat="1" ht="15" customHeight="1" x14ac:dyDescent="0.25">
      <c r="B422" s="465" t="s">
        <v>70</v>
      </c>
      <c r="C422" s="465" t="s">
        <v>133</v>
      </c>
      <c r="D422" s="579">
        <v>13.6</v>
      </c>
      <c r="E422" s="579">
        <v>11.5</v>
      </c>
      <c r="F422" s="579">
        <v>10.5</v>
      </c>
      <c r="G422" s="579">
        <v>9.6</v>
      </c>
      <c r="H422" s="579">
        <v>9.1</v>
      </c>
      <c r="I422" s="579">
        <v>8.9</v>
      </c>
      <c r="J422" s="579">
        <v>8.4</v>
      </c>
      <c r="K422" s="579">
        <v>7.9</v>
      </c>
      <c r="L422" s="579">
        <v>7.9</v>
      </c>
      <c r="M422" s="579">
        <v>7.9</v>
      </c>
      <c r="N422" s="579">
        <v>7.9</v>
      </c>
      <c r="O422" s="579">
        <v>7.9</v>
      </c>
      <c r="P422" s="579">
        <v>7.9</v>
      </c>
    </row>
    <row r="423" spans="2:16" s="333" customFormat="1" ht="15" customHeight="1" x14ac:dyDescent="0.25">
      <c r="B423" s="465" t="s">
        <v>70</v>
      </c>
      <c r="C423" s="465" t="s">
        <v>128</v>
      </c>
      <c r="D423" s="579">
        <v>9.1</v>
      </c>
      <c r="E423" s="579">
        <v>8</v>
      </c>
      <c r="F423" s="579">
        <v>7.5</v>
      </c>
      <c r="G423" s="579">
        <v>6.8</v>
      </c>
      <c r="H423" s="579">
        <v>6.8</v>
      </c>
      <c r="I423" s="579">
        <v>6.9</v>
      </c>
      <c r="J423" s="579">
        <v>6.6</v>
      </c>
      <c r="K423" s="579">
        <v>6.2</v>
      </c>
      <c r="L423" s="579">
        <v>6.2</v>
      </c>
      <c r="M423" s="579">
        <v>6.2</v>
      </c>
      <c r="N423" s="579">
        <v>6.2</v>
      </c>
      <c r="O423" s="579">
        <v>6.2</v>
      </c>
      <c r="P423" s="579">
        <v>6.2</v>
      </c>
    </row>
    <row r="424" spans="2:16" s="333" customFormat="1" ht="15" customHeight="1" x14ac:dyDescent="0.25">
      <c r="B424" s="465" t="s">
        <v>70</v>
      </c>
      <c r="C424" s="465" t="s">
        <v>156</v>
      </c>
      <c r="D424" s="579">
        <v>11.7</v>
      </c>
      <c r="E424" s="579">
        <v>11</v>
      </c>
      <c r="F424" s="579">
        <v>10.199999999999999</v>
      </c>
      <c r="G424" s="579">
        <v>9.3000000000000007</v>
      </c>
      <c r="H424" s="579">
        <v>8.9</v>
      </c>
      <c r="I424" s="579">
        <v>8.5</v>
      </c>
      <c r="J424" s="579">
        <v>8.1</v>
      </c>
      <c r="K424" s="579">
        <v>7.5</v>
      </c>
      <c r="L424" s="579">
        <v>7.5</v>
      </c>
      <c r="M424" s="579">
        <v>7.5</v>
      </c>
      <c r="N424" s="579">
        <v>7.5</v>
      </c>
      <c r="O424" s="579">
        <v>7.5</v>
      </c>
      <c r="P424" s="579">
        <v>7.5</v>
      </c>
    </row>
    <row r="425" spans="2:16" s="333" customFormat="1" ht="15" customHeight="1" x14ac:dyDescent="0.25">
      <c r="B425" s="465" t="s">
        <v>70</v>
      </c>
      <c r="C425" s="465" t="s">
        <v>158</v>
      </c>
      <c r="D425" s="579">
        <v>18.3</v>
      </c>
      <c r="E425" s="579">
        <v>15.2</v>
      </c>
      <c r="F425" s="579">
        <v>13.5</v>
      </c>
      <c r="G425" s="579">
        <v>12.3</v>
      </c>
      <c r="H425" s="579">
        <v>11.3</v>
      </c>
      <c r="I425" s="579">
        <v>11.3</v>
      </c>
      <c r="J425" s="579">
        <v>11.1</v>
      </c>
      <c r="K425" s="579">
        <v>11.4</v>
      </c>
      <c r="L425" s="579">
        <v>11.4</v>
      </c>
      <c r="M425" s="579">
        <v>11.4</v>
      </c>
      <c r="N425" s="579">
        <v>11.4</v>
      </c>
      <c r="O425" s="579">
        <v>11.4</v>
      </c>
      <c r="P425" s="579">
        <v>11.4</v>
      </c>
    </row>
    <row r="426" spans="2:16" s="333" customFormat="1" ht="15" customHeight="1" x14ac:dyDescent="0.25">
      <c r="B426" s="465" t="s">
        <v>70</v>
      </c>
      <c r="C426" s="465" t="s">
        <v>144</v>
      </c>
      <c r="D426" s="579">
        <v>8.5</v>
      </c>
      <c r="E426" s="579">
        <v>7.8</v>
      </c>
      <c r="F426" s="579">
        <v>7.4</v>
      </c>
      <c r="G426" s="579">
        <v>6.8</v>
      </c>
      <c r="H426" s="579">
        <v>6.8</v>
      </c>
      <c r="I426" s="579">
        <v>7.1</v>
      </c>
      <c r="J426" s="579">
        <v>6.7</v>
      </c>
      <c r="K426" s="579">
        <v>6.2</v>
      </c>
      <c r="L426" s="579">
        <v>6.2</v>
      </c>
      <c r="M426" s="579">
        <v>6.2</v>
      </c>
      <c r="N426" s="579">
        <v>6.2</v>
      </c>
      <c r="O426" s="579">
        <v>6.2</v>
      </c>
      <c r="P426" s="579">
        <v>6.2</v>
      </c>
    </row>
    <row r="427" spans="2:16" s="333" customFormat="1" ht="15" customHeight="1" x14ac:dyDescent="0.25">
      <c r="B427" s="465" t="s">
        <v>70</v>
      </c>
      <c r="C427" s="465" t="s">
        <v>193</v>
      </c>
      <c r="D427" s="579">
        <v>19</v>
      </c>
      <c r="E427" s="579">
        <v>15.7</v>
      </c>
      <c r="F427" s="579">
        <v>14.3</v>
      </c>
      <c r="G427" s="579">
        <v>13</v>
      </c>
      <c r="H427" s="579">
        <v>12.2</v>
      </c>
      <c r="I427" s="579">
        <v>11.7</v>
      </c>
      <c r="J427" s="579">
        <v>10.9</v>
      </c>
      <c r="K427" s="579">
        <v>11</v>
      </c>
      <c r="L427" s="579">
        <v>11</v>
      </c>
      <c r="M427" s="579">
        <v>11</v>
      </c>
      <c r="N427" s="579">
        <v>11</v>
      </c>
      <c r="O427" s="579">
        <v>11</v>
      </c>
      <c r="P427" s="579">
        <v>11</v>
      </c>
    </row>
    <row r="428" spans="2:16" s="333" customFormat="1" ht="15" customHeight="1" x14ac:dyDescent="0.25">
      <c r="B428" s="465" t="s">
        <v>85</v>
      </c>
      <c r="C428" s="465" t="s">
        <v>149</v>
      </c>
      <c r="D428" s="579">
        <v>14.1</v>
      </c>
      <c r="E428" s="579">
        <v>11.8</v>
      </c>
      <c r="F428" s="579">
        <v>10.3</v>
      </c>
      <c r="G428" s="579">
        <v>9.4</v>
      </c>
      <c r="H428" s="579">
        <v>8.5</v>
      </c>
      <c r="I428" s="579">
        <v>7.5</v>
      </c>
      <c r="J428" s="579">
        <v>6.6</v>
      </c>
      <c r="K428" s="579">
        <v>5.6</v>
      </c>
      <c r="L428" s="579">
        <v>5.6</v>
      </c>
      <c r="M428" s="579">
        <v>5.6</v>
      </c>
      <c r="N428" s="579">
        <v>5.6</v>
      </c>
      <c r="O428" s="579">
        <v>5.6</v>
      </c>
      <c r="P428" s="579">
        <v>5.6</v>
      </c>
    </row>
    <row r="429" spans="2:16" s="333" customFormat="1" ht="15" customHeight="1" x14ac:dyDescent="0.25">
      <c r="B429" s="465" t="s">
        <v>85</v>
      </c>
      <c r="C429" s="465" t="s">
        <v>130</v>
      </c>
      <c r="D429" s="579">
        <v>2</v>
      </c>
      <c r="E429" s="579">
        <v>1.7</v>
      </c>
      <c r="F429" s="579">
        <v>1.5</v>
      </c>
      <c r="G429" s="579">
        <v>1.3</v>
      </c>
      <c r="H429" s="579">
        <v>1.2</v>
      </c>
      <c r="I429" s="579">
        <v>1.1000000000000001</v>
      </c>
      <c r="J429" s="579">
        <v>0.9</v>
      </c>
      <c r="K429" s="579">
        <v>0.8</v>
      </c>
      <c r="L429" s="579">
        <v>0.8</v>
      </c>
      <c r="M429" s="579">
        <v>0.8</v>
      </c>
      <c r="N429" s="579">
        <v>0.8</v>
      </c>
      <c r="O429" s="579">
        <v>0.8</v>
      </c>
      <c r="P429" s="579">
        <v>0.8</v>
      </c>
    </row>
    <row r="430" spans="2:16" s="333" customFormat="1" ht="15" customHeight="1" x14ac:dyDescent="0.25">
      <c r="B430" s="465" t="s">
        <v>85</v>
      </c>
      <c r="C430" s="465" t="s">
        <v>101</v>
      </c>
      <c r="D430" s="579">
        <v>4.9000000000000004</v>
      </c>
      <c r="E430" s="579">
        <v>4.5999999999999996</v>
      </c>
      <c r="F430" s="579">
        <v>4.4000000000000004</v>
      </c>
      <c r="G430" s="579">
        <v>4.3</v>
      </c>
      <c r="H430" s="579">
        <v>4</v>
      </c>
      <c r="I430" s="579">
        <v>4.2</v>
      </c>
      <c r="J430" s="579">
        <v>3.7</v>
      </c>
      <c r="K430" s="579">
        <v>3.1</v>
      </c>
      <c r="L430" s="579">
        <v>3.1</v>
      </c>
      <c r="M430" s="579">
        <v>3.1</v>
      </c>
      <c r="N430" s="579">
        <v>3.1</v>
      </c>
      <c r="O430" s="579">
        <v>3.1</v>
      </c>
      <c r="P430" s="579">
        <v>3.1</v>
      </c>
    </row>
    <row r="431" spans="2:16" s="333" customFormat="1" ht="15" customHeight="1" x14ac:dyDescent="0.25">
      <c r="B431" s="465" t="s">
        <v>57</v>
      </c>
      <c r="C431" s="465" t="s">
        <v>101</v>
      </c>
      <c r="D431" s="579">
        <v>4.5</v>
      </c>
      <c r="E431" s="579">
        <v>3.7</v>
      </c>
      <c r="F431" s="579">
        <v>3.3</v>
      </c>
      <c r="G431" s="579">
        <v>3</v>
      </c>
      <c r="H431" s="579">
        <v>2.7</v>
      </c>
      <c r="I431" s="579">
        <v>2.4</v>
      </c>
      <c r="J431" s="579">
        <v>2.1</v>
      </c>
      <c r="K431" s="579">
        <v>1.8</v>
      </c>
      <c r="L431" s="579">
        <v>1.8</v>
      </c>
      <c r="M431" s="579">
        <v>1.8</v>
      </c>
      <c r="N431" s="579">
        <v>1.8</v>
      </c>
      <c r="O431" s="579">
        <v>1.8</v>
      </c>
      <c r="P431" s="579">
        <v>1.8</v>
      </c>
    </row>
    <row r="432" spans="2:16" s="333" customFormat="1" ht="15" customHeight="1" x14ac:dyDescent="0.25">
      <c r="B432" s="465" t="s">
        <v>151</v>
      </c>
      <c r="C432" s="465" t="s">
        <v>90</v>
      </c>
      <c r="D432" s="579">
        <v>17.399999999999999</v>
      </c>
      <c r="E432" s="579">
        <v>14.2</v>
      </c>
      <c r="F432" s="579">
        <v>12.6</v>
      </c>
      <c r="G432" s="579">
        <v>11.4</v>
      </c>
      <c r="H432" s="579">
        <v>10.4</v>
      </c>
      <c r="I432" s="579">
        <v>9.6999999999999993</v>
      </c>
      <c r="J432" s="579">
        <v>8.5</v>
      </c>
      <c r="K432" s="579">
        <v>7.2</v>
      </c>
      <c r="L432" s="579">
        <v>7.2</v>
      </c>
      <c r="M432" s="579">
        <v>7.2</v>
      </c>
      <c r="N432" s="579">
        <v>7.2</v>
      </c>
      <c r="O432" s="579">
        <v>7.2</v>
      </c>
      <c r="P432" s="579">
        <v>7.2</v>
      </c>
    </row>
    <row r="433" spans="2:16" s="333" customFormat="1" ht="15" customHeight="1" x14ac:dyDescent="0.25">
      <c r="B433" s="465" t="s">
        <v>151</v>
      </c>
      <c r="C433" s="465" t="s">
        <v>112</v>
      </c>
      <c r="D433" s="579">
        <v>20.8</v>
      </c>
      <c r="E433" s="579">
        <v>16.600000000000001</v>
      </c>
      <c r="F433" s="579">
        <v>14.4</v>
      </c>
      <c r="G433" s="579">
        <v>13</v>
      </c>
      <c r="H433" s="579">
        <v>11.7</v>
      </c>
      <c r="I433" s="579">
        <v>10.8</v>
      </c>
      <c r="J433" s="579">
        <v>9.5</v>
      </c>
      <c r="K433" s="579">
        <v>8.1</v>
      </c>
      <c r="L433" s="579">
        <v>8.1</v>
      </c>
      <c r="M433" s="579">
        <v>8.1</v>
      </c>
      <c r="N433" s="579">
        <v>8.1</v>
      </c>
      <c r="O433" s="579">
        <v>8.1</v>
      </c>
      <c r="P433" s="579">
        <v>8.1</v>
      </c>
    </row>
    <row r="434" spans="2:16" s="333" customFormat="1" ht="15" customHeight="1" x14ac:dyDescent="0.25">
      <c r="B434" s="465" t="s">
        <v>151</v>
      </c>
      <c r="C434" s="465" t="s">
        <v>106</v>
      </c>
      <c r="D434" s="579">
        <v>19.100000000000001</v>
      </c>
      <c r="E434" s="579">
        <v>15.3</v>
      </c>
      <c r="F434" s="579">
        <v>13.3</v>
      </c>
      <c r="G434" s="579">
        <v>12.1</v>
      </c>
      <c r="H434" s="579">
        <v>10.9</v>
      </c>
      <c r="I434" s="579">
        <v>10.1</v>
      </c>
      <c r="J434" s="579">
        <v>9.1</v>
      </c>
      <c r="K434" s="579">
        <v>8.4</v>
      </c>
      <c r="L434" s="579">
        <v>8.4</v>
      </c>
      <c r="M434" s="579">
        <v>8.4</v>
      </c>
      <c r="N434" s="579">
        <v>8.4</v>
      </c>
      <c r="O434" s="579">
        <v>8.4</v>
      </c>
      <c r="P434" s="579">
        <v>8.4</v>
      </c>
    </row>
    <row r="435" spans="2:16" s="333" customFormat="1" ht="15" customHeight="1" x14ac:dyDescent="0.25">
      <c r="B435" s="465" t="s">
        <v>151</v>
      </c>
      <c r="C435" s="465" t="s">
        <v>121</v>
      </c>
      <c r="D435" s="579">
        <v>16.899999999999999</v>
      </c>
      <c r="E435" s="579">
        <v>14.1</v>
      </c>
      <c r="F435" s="579">
        <v>12.4</v>
      </c>
      <c r="G435" s="579">
        <v>11.2</v>
      </c>
      <c r="H435" s="579">
        <v>10.1</v>
      </c>
      <c r="I435" s="579">
        <v>9</v>
      </c>
      <c r="J435" s="579">
        <v>7.9</v>
      </c>
      <c r="K435" s="579">
        <v>6.7</v>
      </c>
      <c r="L435" s="579">
        <v>6.7</v>
      </c>
      <c r="M435" s="579">
        <v>6.7</v>
      </c>
      <c r="N435" s="579">
        <v>6.7</v>
      </c>
      <c r="O435" s="579">
        <v>6.7</v>
      </c>
      <c r="P435" s="579">
        <v>6.7</v>
      </c>
    </row>
    <row r="436" spans="2:16" s="333" customFormat="1" ht="15" customHeight="1" x14ac:dyDescent="0.25">
      <c r="B436" s="465" t="s">
        <v>151</v>
      </c>
      <c r="C436" s="465" t="s">
        <v>135</v>
      </c>
      <c r="D436" s="579">
        <v>19.399999999999999</v>
      </c>
      <c r="E436" s="579">
        <v>15.9</v>
      </c>
      <c r="F436" s="579">
        <v>14.6</v>
      </c>
      <c r="G436" s="579">
        <v>13.2</v>
      </c>
      <c r="H436" s="579">
        <v>12.3</v>
      </c>
      <c r="I436" s="579">
        <v>11.4</v>
      </c>
      <c r="J436" s="579">
        <v>10.6</v>
      </c>
      <c r="K436" s="579">
        <v>9.1999999999999993</v>
      </c>
      <c r="L436" s="579">
        <v>9.1999999999999993</v>
      </c>
      <c r="M436" s="579">
        <v>9.1999999999999993</v>
      </c>
      <c r="N436" s="579">
        <v>9.1999999999999993</v>
      </c>
      <c r="O436" s="579">
        <v>9.1999999999999993</v>
      </c>
      <c r="P436" s="579">
        <v>9.1999999999999993</v>
      </c>
    </row>
    <row r="437" spans="2:16" s="333" customFormat="1" ht="15" customHeight="1" x14ac:dyDescent="0.25">
      <c r="B437" s="465" t="s">
        <v>151</v>
      </c>
      <c r="C437" s="465" t="s">
        <v>149</v>
      </c>
      <c r="D437" s="579">
        <v>15.9</v>
      </c>
      <c r="E437" s="579">
        <v>13</v>
      </c>
      <c r="F437" s="579">
        <v>11.5</v>
      </c>
      <c r="G437" s="579">
        <v>10.5</v>
      </c>
      <c r="H437" s="579">
        <v>9.6</v>
      </c>
      <c r="I437" s="579">
        <v>8.9</v>
      </c>
      <c r="J437" s="579">
        <v>8.3000000000000007</v>
      </c>
      <c r="K437" s="579">
        <v>7.7</v>
      </c>
      <c r="L437" s="579">
        <v>7.7</v>
      </c>
      <c r="M437" s="579">
        <v>7.7</v>
      </c>
      <c r="N437" s="579">
        <v>7.7</v>
      </c>
      <c r="O437" s="579">
        <v>7.7</v>
      </c>
      <c r="P437" s="579">
        <v>7.7</v>
      </c>
    </row>
    <row r="438" spans="2:16" s="333" customFormat="1" ht="15" customHeight="1" x14ac:dyDescent="0.25">
      <c r="B438" s="465" t="s">
        <v>151</v>
      </c>
      <c r="C438" s="465" t="s">
        <v>133</v>
      </c>
      <c r="D438" s="579">
        <v>21.3</v>
      </c>
      <c r="E438" s="579">
        <v>17.3</v>
      </c>
      <c r="F438" s="579">
        <v>15</v>
      </c>
      <c r="G438" s="579">
        <v>13.7</v>
      </c>
      <c r="H438" s="579">
        <v>12.3</v>
      </c>
      <c r="I438" s="579">
        <v>11.4</v>
      </c>
      <c r="J438" s="579">
        <v>10.5</v>
      </c>
      <c r="K438" s="579">
        <v>9.6</v>
      </c>
      <c r="L438" s="579">
        <v>9.6</v>
      </c>
      <c r="M438" s="579">
        <v>9.6</v>
      </c>
      <c r="N438" s="579">
        <v>9.6</v>
      </c>
      <c r="O438" s="579">
        <v>9.6</v>
      </c>
      <c r="P438" s="579">
        <v>9.6</v>
      </c>
    </row>
    <row r="439" spans="2:16" s="333" customFormat="1" ht="15" customHeight="1" x14ac:dyDescent="0.25">
      <c r="B439" s="465" t="s">
        <v>151</v>
      </c>
      <c r="C439" s="465" t="s">
        <v>128</v>
      </c>
      <c r="D439" s="579">
        <v>18.2</v>
      </c>
      <c r="E439" s="579">
        <v>14.7</v>
      </c>
      <c r="F439" s="579">
        <v>12.8</v>
      </c>
      <c r="G439" s="579">
        <v>11.7</v>
      </c>
      <c r="H439" s="579">
        <v>10.4</v>
      </c>
      <c r="I439" s="579">
        <v>9.6</v>
      </c>
      <c r="J439" s="579">
        <v>8.6</v>
      </c>
      <c r="K439" s="579">
        <v>7.7</v>
      </c>
      <c r="L439" s="579">
        <v>7.7</v>
      </c>
      <c r="M439" s="579">
        <v>7.7</v>
      </c>
      <c r="N439" s="579">
        <v>7.7</v>
      </c>
      <c r="O439" s="579">
        <v>7.7</v>
      </c>
      <c r="P439" s="579">
        <v>7.7</v>
      </c>
    </row>
    <row r="440" spans="2:16" s="333" customFormat="1" ht="15" customHeight="1" x14ac:dyDescent="0.25">
      <c r="B440" s="465" t="s">
        <v>151</v>
      </c>
      <c r="C440" s="465" t="s">
        <v>156</v>
      </c>
      <c r="D440" s="579">
        <v>19.8</v>
      </c>
      <c r="E440" s="579">
        <v>16</v>
      </c>
      <c r="F440" s="579">
        <v>14</v>
      </c>
      <c r="G440" s="579">
        <v>12.8</v>
      </c>
      <c r="H440" s="579">
        <v>11.6</v>
      </c>
      <c r="I440" s="579">
        <v>10.9</v>
      </c>
      <c r="J440" s="579">
        <v>10.199999999999999</v>
      </c>
      <c r="K440" s="579">
        <v>9.5</v>
      </c>
      <c r="L440" s="579">
        <v>9.5</v>
      </c>
      <c r="M440" s="579">
        <v>9.5</v>
      </c>
      <c r="N440" s="579">
        <v>9.5</v>
      </c>
      <c r="O440" s="579">
        <v>9.5</v>
      </c>
      <c r="P440" s="579">
        <v>9.5</v>
      </c>
    </row>
    <row r="441" spans="2:16" s="333" customFormat="1" ht="15" customHeight="1" x14ac:dyDescent="0.25">
      <c r="B441" s="465" t="s">
        <v>151</v>
      </c>
      <c r="C441" s="465" t="s">
        <v>158</v>
      </c>
      <c r="D441" s="579">
        <v>19.100000000000001</v>
      </c>
      <c r="E441" s="579">
        <v>15.3</v>
      </c>
      <c r="F441" s="579">
        <v>13.3</v>
      </c>
      <c r="G441" s="579">
        <v>12.1</v>
      </c>
      <c r="H441" s="579">
        <v>10.9</v>
      </c>
      <c r="I441" s="579">
        <v>10.6</v>
      </c>
      <c r="J441" s="579">
        <v>10.199999999999999</v>
      </c>
      <c r="K441" s="579">
        <v>10.4</v>
      </c>
      <c r="L441" s="579">
        <v>10.4</v>
      </c>
      <c r="M441" s="579">
        <v>10.4</v>
      </c>
      <c r="N441" s="579">
        <v>10.4</v>
      </c>
      <c r="O441" s="579">
        <v>10.4</v>
      </c>
      <c r="P441" s="579">
        <v>10.4</v>
      </c>
    </row>
    <row r="442" spans="2:16" s="333" customFormat="1" ht="15" customHeight="1" x14ac:dyDescent="0.25">
      <c r="B442" s="465" t="s">
        <v>151</v>
      </c>
      <c r="C442" s="465" t="s">
        <v>144</v>
      </c>
      <c r="D442" s="579">
        <v>19.600000000000001</v>
      </c>
      <c r="E442" s="579">
        <v>15.9</v>
      </c>
      <c r="F442" s="579">
        <v>14</v>
      </c>
      <c r="G442" s="579">
        <v>12.7</v>
      </c>
      <c r="H442" s="579">
        <v>11.5</v>
      </c>
      <c r="I442" s="579">
        <v>10.8</v>
      </c>
      <c r="J442" s="579">
        <v>9.8000000000000007</v>
      </c>
      <c r="K442" s="579">
        <v>9.1999999999999993</v>
      </c>
      <c r="L442" s="579">
        <v>9.1999999999999993</v>
      </c>
      <c r="M442" s="579">
        <v>9.1999999999999993</v>
      </c>
      <c r="N442" s="579">
        <v>9.1999999999999993</v>
      </c>
      <c r="O442" s="579">
        <v>9.1999999999999993</v>
      </c>
      <c r="P442" s="579">
        <v>9.1999999999999993</v>
      </c>
    </row>
    <row r="443" spans="2:16" s="333" customFormat="1" ht="15" customHeight="1" x14ac:dyDescent="0.25">
      <c r="B443" s="465" t="s">
        <v>151</v>
      </c>
      <c r="C443" s="465" t="s">
        <v>101</v>
      </c>
      <c r="D443" s="579">
        <v>21.7</v>
      </c>
      <c r="E443" s="579">
        <v>17.399999999999999</v>
      </c>
      <c r="F443" s="579">
        <v>15.3</v>
      </c>
      <c r="G443" s="579">
        <v>13.9</v>
      </c>
      <c r="H443" s="579">
        <v>12.6</v>
      </c>
      <c r="I443" s="579">
        <v>11.8</v>
      </c>
      <c r="J443" s="579">
        <v>10.8</v>
      </c>
      <c r="K443" s="579">
        <v>10</v>
      </c>
      <c r="L443" s="579">
        <v>10</v>
      </c>
      <c r="M443" s="579">
        <v>10</v>
      </c>
      <c r="N443" s="579">
        <v>10</v>
      </c>
      <c r="O443" s="579">
        <v>10</v>
      </c>
      <c r="P443" s="579">
        <v>10</v>
      </c>
    </row>
    <row r="444" spans="2:16" s="333" customFormat="1" ht="15" customHeight="1" x14ac:dyDescent="0.25">
      <c r="B444" s="465" t="s">
        <v>151</v>
      </c>
      <c r="C444" s="465" t="s">
        <v>193</v>
      </c>
      <c r="D444" s="579">
        <v>21.3</v>
      </c>
      <c r="E444" s="579">
        <v>18</v>
      </c>
      <c r="F444" s="579">
        <v>16.2</v>
      </c>
      <c r="G444" s="579">
        <v>14.7</v>
      </c>
      <c r="H444" s="579">
        <v>13.7</v>
      </c>
      <c r="I444" s="579">
        <v>13</v>
      </c>
      <c r="J444" s="579">
        <v>11.8</v>
      </c>
      <c r="K444" s="579">
        <v>11.2</v>
      </c>
      <c r="L444" s="579">
        <v>11.2</v>
      </c>
      <c r="M444" s="579">
        <v>11.2</v>
      </c>
      <c r="N444" s="579">
        <v>11.2</v>
      </c>
      <c r="O444" s="579">
        <v>11.2</v>
      </c>
      <c r="P444" s="579">
        <v>11.2</v>
      </c>
    </row>
    <row r="445" spans="2:16" s="333" customFormat="1" ht="15" customHeight="1" x14ac:dyDescent="0.25">
      <c r="B445" s="465" t="s">
        <v>629</v>
      </c>
      <c r="C445" s="465" t="s">
        <v>101</v>
      </c>
      <c r="D445" s="579">
        <v>21.7</v>
      </c>
      <c r="E445" s="579">
        <v>17.399999999999999</v>
      </c>
      <c r="F445" s="579">
        <v>15.3</v>
      </c>
      <c r="G445" s="579">
        <v>13.9</v>
      </c>
      <c r="H445" s="579">
        <v>12.6</v>
      </c>
      <c r="I445" s="579">
        <v>11.8</v>
      </c>
      <c r="J445" s="579">
        <v>10.8</v>
      </c>
      <c r="K445" s="579">
        <v>10</v>
      </c>
      <c r="L445" s="579">
        <v>10</v>
      </c>
      <c r="M445" s="579">
        <v>10</v>
      </c>
      <c r="N445" s="579">
        <v>10</v>
      </c>
      <c r="O445" s="579">
        <v>10</v>
      </c>
      <c r="P445" s="579">
        <v>10</v>
      </c>
    </row>
    <row r="446" spans="2:16" s="333" customFormat="1" ht="15" hidden="1" customHeight="1" x14ac:dyDescent="0.25">
      <c r="B446" s="556"/>
      <c r="C446" s="556"/>
      <c r="D446" s="579">
        <v>0</v>
      </c>
      <c r="E446" s="579">
        <v>0</v>
      </c>
      <c r="F446" s="579">
        <v>0</v>
      </c>
      <c r="G446" s="579">
        <v>0</v>
      </c>
      <c r="H446" s="579">
        <v>0</v>
      </c>
      <c r="I446" s="579">
        <v>0</v>
      </c>
      <c r="J446" s="579">
        <v>0</v>
      </c>
      <c r="K446" s="579">
        <v>0</v>
      </c>
      <c r="L446" s="579">
        <v>0</v>
      </c>
      <c r="M446" s="579">
        <v>0</v>
      </c>
      <c r="N446" s="579">
        <v>0</v>
      </c>
      <c r="O446" s="579">
        <v>0</v>
      </c>
      <c r="P446" s="579">
        <v>0</v>
      </c>
    </row>
    <row r="447" spans="2:16" s="333" customFormat="1" ht="15" customHeight="1" x14ac:dyDescent="0.25">
      <c r="B447" s="465" t="s">
        <v>90</v>
      </c>
      <c r="C447" s="465" t="s">
        <v>112</v>
      </c>
      <c r="D447" s="579">
        <v>17.899999999999999</v>
      </c>
      <c r="E447" s="579">
        <v>14.9</v>
      </c>
      <c r="F447" s="579">
        <v>13.1</v>
      </c>
      <c r="G447" s="579">
        <v>12</v>
      </c>
      <c r="H447" s="579">
        <v>10.8</v>
      </c>
      <c r="I447" s="579">
        <v>9.6</v>
      </c>
      <c r="J447" s="579">
        <v>8.4</v>
      </c>
      <c r="K447" s="579">
        <v>7.2</v>
      </c>
      <c r="L447" s="579">
        <v>7.2</v>
      </c>
      <c r="M447" s="579">
        <v>7.2</v>
      </c>
      <c r="N447" s="579">
        <v>7.2</v>
      </c>
      <c r="O447" s="579">
        <v>7.2</v>
      </c>
      <c r="P447" s="579">
        <v>7.2</v>
      </c>
    </row>
    <row r="448" spans="2:16" s="333" customFormat="1" ht="15" customHeight="1" x14ac:dyDescent="0.25">
      <c r="B448" s="465" t="s">
        <v>90</v>
      </c>
      <c r="C448" s="465" t="s">
        <v>106</v>
      </c>
      <c r="D448" s="579">
        <v>14.3</v>
      </c>
      <c r="E448" s="579">
        <v>11.9</v>
      </c>
      <c r="F448" s="579">
        <v>10.5</v>
      </c>
      <c r="G448" s="579">
        <v>9.5</v>
      </c>
      <c r="H448" s="579">
        <v>8.6</v>
      </c>
      <c r="I448" s="579">
        <v>7.6</v>
      </c>
      <c r="J448" s="579">
        <v>6.7</v>
      </c>
      <c r="K448" s="579">
        <v>5.7</v>
      </c>
      <c r="L448" s="579">
        <v>5.7</v>
      </c>
      <c r="M448" s="579">
        <v>5.7</v>
      </c>
      <c r="N448" s="579">
        <v>5.7</v>
      </c>
      <c r="O448" s="579">
        <v>5.7</v>
      </c>
      <c r="P448" s="579">
        <v>5.7</v>
      </c>
    </row>
    <row r="449" spans="2:16" s="333" customFormat="1" ht="15" customHeight="1" x14ac:dyDescent="0.25">
      <c r="B449" s="465" t="s">
        <v>90</v>
      </c>
      <c r="C449" s="465" t="s">
        <v>121</v>
      </c>
      <c r="D449" s="579">
        <v>10.3</v>
      </c>
      <c r="E449" s="579">
        <v>8.6</v>
      </c>
      <c r="F449" s="579">
        <v>7.6</v>
      </c>
      <c r="G449" s="579">
        <v>6.9</v>
      </c>
      <c r="H449" s="579">
        <v>6.2</v>
      </c>
      <c r="I449" s="579">
        <v>5.5</v>
      </c>
      <c r="J449" s="579">
        <v>4.8</v>
      </c>
      <c r="K449" s="579">
        <v>4.0999999999999996</v>
      </c>
      <c r="L449" s="579">
        <v>4.0999999999999996</v>
      </c>
      <c r="M449" s="579">
        <v>4.0999999999999996</v>
      </c>
      <c r="N449" s="579">
        <v>4.0999999999999996</v>
      </c>
      <c r="O449" s="579">
        <v>4.0999999999999996</v>
      </c>
      <c r="P449" s="579">
        <v>4.0999999999999996</v>
      </c>
    </row>
    <row r="450" spans="2:16" s="333" customFormat="1" ht="15" customHeight="1" x14ac:dyDescent="0.25">
      <c r="B450" s="465" t="s">
        <v>90</v>
      </c>
      <c r="C450" s="465" t="s">
        <v>135</v>
      </c>
      <c r="D450" s="579">
        <v>18.100000000000001</v>
      </c>
      <c r="E450" s="579">
        <v>15.1</v>
      </c>
      <c r="F450" s="579">
        <v>13.3</v>
      </c>
      <c r="G450" s="579">
        <v>12.1</v>
      </c>
      <c r="H450" s="579">
        <v>10.9</v>
      </c>
      <c r="I450" s="579">
        <v>9.6999999999999993</v>
      </c>
      <c r="J450" s="579">
        <v>8.4</v>
      </c>
      <c r="K450" s="579">
        <v>7.2</v>
      </c>
      <c r="L450" s="579">
        <v>7.2</v>
      </c>
      <c r="M450" s="579">
        <v>7.2</v>
      </c>
      <c r="N450" s="579">
        <v>7.2</v>
      </c>
      <c r="O450" s="579">
        <v>7.2</v>
      </c>
      <c r="P450" s="579">
        <v>7.2</v>
      </c>
    </row>
    <row r="451" spans="2:16" s="333" customFormat="1" ht="15" customHeight="1" x14ac:dyDescent="0.25">
      <c r="B451" s="465" t="s">
        <v>90</v>
      </c>
      <c r="C451" s="465" t="s">
        <v>149</v>
      </c>
      <c r="D451" s="579">
        <v>14.6</v>
      </c>
      <c r="E451" s="579">
        <v>11.5</v>
      </c>
      <c r="F451" s="579">
        <v>10.199999999999999</v>
      </c>
      <c r="G451" s="579">
        <v>9.1999999999999993</v>
      </c>
      <c r="H451" s="579">
        <v>8.6</v>
      </c>
      <c r="I451" s="579">
        <v>8.1999999999999993</v>
      </c>
      <c r="J451" s="579">
        <v>7.2</v>
      </c>
      <c r="K451" s="579">
        <v>6.2</v>
      </c>
      <c r="L451" s="579">
        <v>6.2</v>
      </c>
      <c r="M451" s="579">
        <v>6.2</v>
      </c>
      <c r="N451" s="579">
        <v>6.2</v>
      </c>
      <c r="O451" s="579">
        <v>6.2</v>
      </c>
      <c r="P451" s="579">
        <v>6.2</v>
      </c>
    </row>
    <row r="452" spans="2:16" s="333" customFormat="1" ht="15" customHeight="1" x14ac:dyDescent="0.25">
      <c r="B452" s="465" t="s">
        <v>90</v>
      </c>
      <c r="C452" s="465" t="s">
        <v>130</v>
      </c>
      <c r="D452" s="579">
        <v>16.7</v>
      </c>
      <c r="E452" s="579">
        <v>13.9</v>
      </c>
      <c r="F452" s="579">
        <v>12.3</v>
      </c>
      <c r="G452" s="579">
        <v>11.1</v>
      </c>
      <c r="H452" s="579">
        <v>10</v>
      </c>
      <c r="I452" s="579">
        <v>8.9</v>
      </c>
      <c r="J452" s="579">
        <v>7.8</v>
      </c>
      <c r="K452" s="579">
        <v>6.7</v>
      </c>
      <c r="L452" s="579">
        <v>6.7</v>
      </c>
      <c r="M452" s="579">
        <v>6.7</v>
      </c>
      <c r="N452" s="579">
        <v>6.7</v>
      </c>
      <c r="O452" s="579">
        <v>6.7</v>
      </c>
      <c r="P452" s="579">
        <v>6.7</v>
      </c>
    </row>
    <row r="453" spans="2:16" s="333" customFormat="1" ht="15" customHeight="1" x14ac:dyDescent="0.25">
      <c r="B453" s="465" t="s">
        <v>90</v>
      </c>
      <c r="C453" s="465" t="s">
        <v>133</v>
      </c>
      <c r="D453" s="579">
        <v>18.8</v>
      </c>
      <c r="E453" s="579">
        <v>15.6</v>
      </c>
      <c r="F453" s="579">
        <v>13.8</v>
      </c>
      <c r="G453" s="579">
        <v>12.5</v>
      </c>
      <c r="H453" s="579">
        <v>11.3</v>
      </c>
      <c r="I453" s="579">
        <v>10</v>
      </c>
      <c r="J453" s="579">
        <v>8.8000000000000007</v>
      </c>
      <c r="K453" s="579">
        <v>7.5</v>
      </c>
      <c r="L453" s="579">
        <v>7.5</v>
      </c>
      <c r="M453" s="579">
        <v>7.5</v>
      </c>
      <c r="N453" s="579">
        <v>7.5</v>
      </c>
      <c r="O453" s="579">
        <v>7.5</v>
      </c>
      <c r="P453" s="579">
        <v>7.5</v>
      </c>
    </row>
    <row r="454" spans="2:16" s="333" customFormat="1" ht="15" customHeight="1" x14ac:dyDescent="0.25">
      <c r="B454" s="465" t="s">
        <v>90</v>
      </c>
      <c r="C454" s="465" t="s">
        <v>128</v>
      </c>
      <c r="D454" s="579">
        <v>12.4</v>
      </c>
      <c r="E454" s="579">
        <v>9.6</v>
      </c>
      <c r="F454" s="579">
        <v>8.1999999999999993</v>
      </c>
      <c r="G454" s="579">
        <v>7.4</v>
      </c>
      <c r="H454" s="579">
        <v>6.5</v>
      </c>
      <c r="I454" s="579">
        <v>5.8</v>
      </c>
      <c r="J454" s="579">
        <v>5.0999999999999996</v>
      </c>
      <c r="K454" s="579">
        <v>4.4000000000000004</v>
      </c>
      <c r="L454" s="579">
        <v>4.4000000000000004</v>
      </c>
      <c r="M454" s="579">
        <v>4.4000000000000004</v>
      </c>
      <c r="N454" s="579">
        <v>4.4000000000000004</v>
      </c>
      <c r="O454" s="579">
        <v>4.4000000000000004</v>
      </c>
      <c r="P454" s="579">
        <v>4.4000000000000004</v>
      </c>
    </row>
    <row r="455" spans="2:16" s="333" customFormat="1" ht="15" customHeight="1" x14ac:dyDescent="0.25">
      <c r="B455" s="465" t="s">
        <v>90</v>
      </c>
      <c r="C455" s="465" t="s">
        <v>158</v>
      </c>
      <c r="D455" s="579">
        <v>12.9</v>
      </c>
      <c r="E455" s="579">
        <v>10.8</v>
      </c>
      <c r="F455" s="579">
        <v>9.5</v>
      </c>
      <c r="G455" s="579">
        <v>8.6</v>
      </c>
      <c r="H455" s="579">
        <v>7.8</v>
      </c>
      <c r="I455" s="579">
        <v>6.9</v>
      </c>
      <c r="J455" s="579">
        <v>6</v>
      </c>
      <c r="K455" s="579">
        <v>5.2</v>
      </c>
      <c r="L455" s="579">
        <v>5.2</v>
      </c>
      <c r="M455" s="579">
        <v>5.2</v>
      </c>
      <c r="N455" s="579">
        <v>5.2</v>
      </c>
      <c r="O455" s="579">
        <v>5.2</v>
      </c>
      <c r="P455" s="579">
        <v>5.2</v>
      </c>
    </row>
    <row r="456" spans="2:16" s="333" customFormat="1" ht="15" customHeight="1" x14ac:dyDescent="0.25">
      <c r="B456" s="465" t="s">
        <v>90</v>
      </c>
      <c r="C456" s="465" t="s">
        <v>144</v>
      </c>
      <c r="D456" s="579">
        <v>9.1999999999999993</v>
      </c>
      <c r="E456" s="579">
        <v>7.7</v>
      </c>
      <c r="F456" s="579">
        <v>6.8</v>
      </c>
      <c r="G456" s="579">
        <v>6.2</v>
      </c>
      <c r="H456" s="579">
        <v>5.5</v>
      </c>
      <c r="I456" s="579">
        <v>4.9000000000000004</v>
      </c>
      <c r="J456" s="579">
        <v>4.3</v>
      </c>
      <c r="K456" s="579">
        <v>3.7</v>
      </c>
      <c r="L456" s="579">
        <v>3.7</v>
      </c>
      <c r="M456" s="579">
        <v>3.7</v>
      </c>
      <c r="N456" s="579">
        <v>3.7</v>
      </c>
      <c r="O456" s="579">
        <v>3.7</v>
      </c>
      <c r="P456" s="579">
        <v>3.7</v>
      </c>
    </row>
    <row r="457" spans="2:16" s="333" customFormat="1" ht="15" customHeight="1" x14ac:dyDescent="0.25">
      <c r="B457" s="465" t="s">
        <v>90</v>
      </c>
      <c r="C457" s="465" t="s">
        <v>101</v>
      </c>
      <c r="D457" s="579">
        <v>16.3</v>
      </c>
      <c r="E457" s="579">
        <v>12.7</v>
      </c>
      <c r="F457" s="579">
        <v>11</v>
      </c>
      <c r="G457" s="579">
        <v>10</v>
      </c>
      <c r="H457" s="579">
        <v>9</v>
      </c>
      <c r="I457" s="579">
        <v>8.5</v>
      </c>
      <c r="J457" s="579">
        <v>7.4</v>
      </c>
      <c r="K457" s="579">
        <v>6.4</v>
      </c>
      <c r="L457" s="579">
        <v>6.4</v>
      </c>
      <c r="M457" s="579">
        <v>6.4</v>
      </c>
      <c r="N457" s="579">
        <v>6.4</v>
      </c>
      <c r="O457" s="579">
        <v>6.4</v>
      </c>
      <c r="P457" s="579">
        <v>6.4</v>
      </c>
    </row>
    <row r="458" spans="2:16" s="333" customFormat="1" ht="15" customHeight="1" x14ac:dyDescent="0.25">
      <c r="B458" s="465" t="s">
        <v>90</v>
      </c>
      <c r="C458" s="465" t="s">
        <v>193</v>
      </c>
      <c r="D458" s="579">
        <v>20.399999999999999</v>
      </c>
      <c r="E458" s="579">
        <v>17</v>
      </c>
      <c r="F458" s="579">
        <v>15</v>
      </c>
      <c r="G458" s="579">
        <v>13.6</v>
      </c>
      <c r="H458" s="579">
        <v>12.3</v>
      </c>
      <c r="I458" s="579">
        <v>10.9</v>
      </c>
      <c r="J458" s="579">
        <v>9.5</v>
      </c>
      <c r="K458" s="579">
        <v>8.1999999999999993</v>
      </c>
      <c r="L458" s="579">
        <v>8.1999999999999993</v>
      </c>
      <c r="M458" s="579">
        <v>8.1999999999999993</v>
      </c>
      <c r="N458" s="579">
        <v>8.1999999999999993</v>
      </c>
      <c r="O458" s="579">
        <v>8.1999999999999993</v>
      </c>
      <c r="P458" s="579">
        <v>8.1999999999999993</v>
      </c>
    </row>
    <row r="459" spans="2:16" s="333" customFormat="1" ht="15" customHeight="1" x14ac:dyDescent="0.25">
      <c r="B459" s="465" t="s">
        <v>112</v>
      </c>
      <c r="C459" s="465" t="s">
        <v>106</v>
      </c>
      <c r="D459" s="579">
        <v>17.8</v>
      </c>
      <c r="E459" s="579">
        <v>14.3</v>
      </c>
      <c r="F459" s="579">
        <v>12.6</v>
      </c>
      <c r="G459" s="579">
        <v>11.5</v>
      </c>
      <c r="H459" s="579">
        <v>10.4</v>
      </c>
      <c r="I459" s="579">
        <v>9.4</v>
      </c>
      <c r="J459" s="579">
        <v>8.1999999999999993</v>
      </c>
      <c r="K459" s="579">
        <v>7</v>
      </c>
      <c r="L459" s="579">
        <v>7</v>
      </c>
      <c r="M459" s="579">
        <v>7</v>
      </c>
      <c r="N459" s="579">
        <v>7</v>
      </c>
      <c r="O459" s="579">
        <v>7</v>
      </c>
      <c r="P459" s="579">
        <v>7</v>
      </c>
    </row>
    <row r="460" spans="2:16" s="333" customFormat="1" ht="15" customHeight="1" x14ac:dyDescent="0.25">
      <c r="B460" s="465" t="s">
        <v>112</v>
      </c>
      <c r="C460" s="465" t="s">
        <v>121</v>
      </c>
      <c r="D460" s="579">
        <v>15.5</v>
      </c>
      <c r="E460" s="579">
        <v>12.9</v>
      </c>
      <c r="F460" s="579">
        <v>11.4</v>
      </c>
      <c r="G460" s="579">
        <v>10.3</v>
      </c>
      <c r="H460" s="579">
        <v>9.3000000000000007</v>
      </c>
      <c r="I460" s="579">
        <v>8.3000000000000007</v>
      </c>
      <c r="J460" s="579">
        <v>7.2</v>
      </c>
      <c r="K460" s="579">
        <v>6.2</v>
      </c>
      <c r="L460" s="579">
        <v>6.2</v>
      </c>
      <c r="M460" s="579">
        <v>6.2</v>
      </c>
      <c r="N460" s="579">
        <v>6.2</v>
      </c>
      <c r="O460" s="579">
        <v>6.2</v>
      </c>
      <c r="P460" s="579">
        <v>6.2</v>
      </c>
    </row>
    <row r="461" spans="2:16" s="333" customFormat="1" ht="15" customHeight="1" x14ac:dyDescent="0.25">
      <c r="B461" s="465" t="s">
        <v>112</v>
      </c>
      <c r="C461" s="465" t="s">
        <v>135</v>
      </c>
      <c r="D461" s="579">
        <v>15.8</v>
      </c>
      <c r="E461" s="579">
        <v>12.9</v>
      </c>
      <c r="F461" s="579">
        <v>11.1</v>
      </c>
      <c r="G461" s="579">
        <v>10.1</v>
      </c>
      <c r="H461" s="579">
        <v>9.1</v>
      </c>
      <c r="I461" s="579">
        <v>8.4</v>
      </c>
      <c r="J461" s="579">
        <v>7.3</v>
      </c>
      <c r="K461" s="579">
        <v>6.5</v>
      </c>
      <c r="L461" s="579">
        <v>6.5</v>
      </c>
      <c r="M461" s="579">
        <v>6.5</v>
      </c>
      <c r="N461" s="579">
        <v>6.5</v>
      </c>
      <c r="O461" s="579">
        <v>6.5</v>
      </c>
      <c r="P461" s="579">
        <v>6.5</v>
      </c>
    </row>
    <row r="462" spans="2:16" s="333" customFormat="1" ht="15" customHeight="1" x14ac:dyDescent="0.25">
      <c r="B462" s="465" t="s">
        <v>112</v>
      </c>
      <c r="C462" s="465" t="s">
        <v>149</v>
      </c>
      <c r="D462" s="579">
        <v>17.8</v>
      </c>
      <c r="E462" s="579">
        <v>14.8</v>
      </c>
      <c r="F462" s="579">
        <v>13</v>
      </c>
      <c r="G462" s="579">
        <v>11.9</v>
      </c>
      <c r="H462" s="579">
        <v>10.7</v>
      </c>
      <c r="I462" s="579">
        <v>9.5</v>
      </c>
      <c r="J462" s="579">
        <v>8.3000000000000007</v>
      </c>
      <c r="K462" s="579">
        <v>7.1</v>
      </c>
      <c r="L462" s="579">
        <v>7.1</v>
      </c>
      <c r="M462" s="579">
        <v>7.1</v>
      </c>
      <c r="N462" s="579">
        <v>7.1</v>
      </c>
      <c r="O462" s="579">
        <v>7.1</v>
      </c>
      <c r="P462" s="579">
        <v>7.1</v>
      </c>
    </row>
    <row r="463" spans="2:16" s="333" customFormat="1" ht="15" customHeight="1" x14ac:dyDescent="0.25">
      <c r="B463" s="465" t="s">
        <v>112</v>
      </c>
      <c r="C463" s="465" t="s">
        <v>133</v>
      </c>
      <c r="D463" s="579">
        <v>13.1</v>
      </c>
      <c r="E463" s="579">
        <v>10.1</v>
      </c>
      <c r="F463" s="579">
        <v>8.3000000000000007</v>
      </c>
      <c r="G463" s="579">
        <v>7.3</v>
      </c>
      <c r="H463" s="579">
        <v>6.4</v>
      </c>
      <c r="I463" s="579">
        <v>5.7</v>
      </c>
      <c r="J463" s="579">
        <v>5</v>
      </c>
      <c r="K463" s="579">
        <v>4.3</v>
      </c>
      <c r="L463" s="579">
        <v>4.3</v>
      </c>
      <c r="M463" s="579">
        <v>4.3</v>
      </c>
      <c r="N463" s="579">
        <v>4.3</v>
      </c>
      <c r="O463" s="579">
        <v>4.3</v>
      </c>
      <c r="P463" s="579">
        <v>4.3</v>
      </c>
    </row>
    <row r="464" spans="2:16" s="333" customFormat="1" ht="15" customHeight="1" x14ac:dyDescent="0.25">
      <c r="B464" s="465" t="s">
        <v>112</v>
      </c>
      <c r="C464" s="465" t="s">
        <v>128</v>
      </c>
      <c r="D464" s="579">
        <v>13.9</v>
      </c>
      <c r="E464" s="579">
        <v>10.8</v>
      </c>
      <c r="F464" s="579">
        <v>9.4</v>
      </c>
      <c r="G464" s="579">
        <v>8.5</v>
      </c>
      <c r="H464" s="579">
        <v>7.8</v>
      </c>
      <c r="I464" s="579">
        <v>7.1</v>
      </c>
      <c r="J464" s="579">
        <v>6.5</v>
      </c>
      <c r="K464" s="579">
        <v>6</v>
      </c>
      <c r="L464" s="579">
        <v>6</v>
      </c>
      <c r="M464" s="579">
        <v>6</v>
      </c>
      <c r="N464" s="579">
        <v>6</v>
      </c>
      <c r="O464" s="579">
        <v>6</v>
      </c>
      <c r="P464" s="579">
        <v>6</v>
      </c>
    </row>
    <row r="465" spans="2:16" s="333" customFormat="1" ht="15" customHeight="1" x14ac:dyDescent="0.25">
      <c r="B465" s="465" t="s">
        <v>112</v>
      </c>
      <c r="C465" s="465" t="s">
        <v>158</v>
      </c>
      <c r="D465" s="579">
        <v>18.7</v>
      </c>
      <c r="E465" s="579">
        <v>15.1</v>
      </c>
      <c r="F465" s="579">
        <v>13.2</v>
      </c>
      <c r="G465" s="579">
        <v>12</v>
      </c>
      <c r="H465" s="579">
        <v>10.8</v>
      </c>
      <c r="I465" s="579">
        <v>10.6</v>
      </c>
      <c r="J465" s="579">
        <v>10.1</v>
      </c>
      <c r="K465" s="579">
        <v>9.6999999999999993</v>
      </c>
      <c r="L465" s="579">
        <v>9.6999999999999993</v>
      </c>
      <c r="M465" s="579">
        <v>9.6999999999999993</v>
      </c>
      <c r="N465" s="579">
        <v>9.6999999999999993</v>
      </c>
      <c r="O465" s="579">
        <v>9.6999999999999993</v>
      </c>
      <c r="P465" s="579">
        <v>9.6999999999999993</v>
      </c>
    </row>
    <row r="466" spans="2:16" s="333" customFormat="1" ht="15" customHeight="1" x14ac:dyDescent="0.25">
      <c r="B466" s="465" t="s">
        <v>112</v>
      </c>
      <c r="C466" s="465" t="s">
        <v>144</v>
      </c>
      <c r="D466" s="579">
        <v>14.8</v>
      </c>
      <c r="E466" s="579">
        <v>11.6</v>
      </c>
      <c r="F466" s="579">
        <v>10.1</v>
      </c>
      <c r="G466" s="579">
        <v>9.1999999999999993</v>
      </c>
      <c r="H466" s="579">
        <v>8.4</v>
      </c>
      <c r="I466" s="579">
        <v>7.7</v>
      </c>
      <c r="J466" s="579">
        <v>7.1</v>
      </c>
      <c r="K466" s="579">
        <v>6.4</v>
      </c>
      <c r="L466" s="579">
        <v>6.4</v>
      </c>
      <c r="M466" s="579">
        <v>6.4</v>
      </c>
      <c r="N466" s="579">
        <v>6.4</v>
      </c>
      <c r="O466" s="579">
        <v>6.4</v>
      </c>
      <c r="P466" s="579">
        <v>6.4</v>
      </c>
    </row>
    <row r="467" spans="2:16" s="333" customFormat="1" ht="15" customHeight="1" x14ac:dyDescent="0.25">
      <c r="B467" s="465" t="s">
        <v>112</v>
      </c>
      <c r="C467" s="465" t="s">
        <v>101</v>
      </c>
      <c r="D467" s="579">
        <v>17.600000000000001</v>
      </c>
      <c r="E467" s="579">
        <v>13.7</v>
      </c>
      <c r="F467" s="579">
        <v>12</v>
      </c>
      <c r="G467" s="579">
        <v>10.9</v>
      </c>
      <c r="H467" s="579">
        <v>9.9</v>
      </c>
      <c r="I467" s="579">
        <v>9</v>
      </c>
      <c r="J467" s="579">
        <v>8</v>
      </c>
      <c r="K467" s="579">
        <v>7.1</v>
      </c>
      <c r="L467" s="579">
        <v>7.1</v>
      </c>
      <c r="M467" s="579">
        <v>7.1</v>
      </c>
      <c r="N467" s="579">
        <v>7.1</v>
      </c>
      <c r="O467" s="579">
        <v>7.1</v>
      </c>
      <c r="P467" s="579">
        <v>7.1</v>
      </c>
    </row>
    <row r="468" spans="2:16" s="333" customFormat="1" ht="15" customHeight="1" x14ac:dyDescent="0.25">
      <c r="B468" s="465" t="s">
        <v>112</v>
      </c>
      <c r="C468" s="465" t="s">
        <v>193</v>
      </c>
      <c r="D468" s="579">
        <v>21.1</v>
      </c>
      <c r="E468" s="579">
        <v>17.600000000000001</v>
      </c>
      <c r="F468" s="579">
        <v>15.4</v>
      </c>
      <c r="G468" s="579">
        <v>14</v>
      </c>
      <c r="H468" s="579">
        <v>12.6</v>
      </c>
      <c r="I468" s="579">
        <v>11.2</v>
      </c>
      <c r="J468" s="579">
        <v>9.8000000000000007</v>
      </c>
      <c r="K468" s="579">
        <v>8.4</v>
      </c>
      <c r="L468" s="579">
        <v>8.4</v>
      </c>
      <c r="M468" s="579">
        <v>8.4</v>
      </c>
      <c r="N468" s="579">
        <v>8.4</v>
      </c>
      <c r="O468" s="579">
        <v>8.4</v>
      </c>
      <c r="P468" s="579">
        <v>8.4</v>
      </c>
    </row>
    <row r="469" spans="2:16" s="333" customFormat="1" ht="15" customHeight="1" x14ac:dyDescent="0.25">
      <c r="B469" s="465" t="s">
        <v>106</v>
      </c>
      <c r="C469" s="465" t="s">
        <v>135</v>
      </c>
      <c r="D469" s="579">
        <v>16.600000000000001</v>
      </c>
      <c r="E469" s="579">
        <v>14.2</v>
      </c>
      <c r="F469" s="579">
        <v>12.8</v>
      </c>
      <c r="G469" s="579">
        <v>11.7</v>
      </c>
      <c r="H469" s="579">
        <v>11</v>
      </c>
      <c r="I469" s="579">
        <v>10.1</v>
      </c>
      <c r="J469" s="579">
        <v>9.3000000000000007</v>
      </c>
      <c r="K469" s="579">
        <v>8.4</v>
      </c>
      <c r="L469" s="579">
        <v>8.4</v>
      </c>
      <c r="M469" s="579">
        <v>8.4</v>
      </c>
      <c r="N469" s="579">
        <v>8.4</v>
      </c>
      <c r="O469" s="579">
        <v>8.4</v>
      </c>
      <c r="P469" s="579">
        <v>8.4</v>
      </c>
    </row>
    <row r="470" spans="2:16" s="333" customFormat="1" ht="15" customHeight="1" x14ac:dyDescent="0.25">
      <c r="B470" s="465" t="s">
        <v>106</v>
      </c>
      <c r="C470" s="465" t="s">
        <v>149</v>
      </c>
      <c r="D470" s="579">
        <v>16.2</v>
      </c>
      <c r="E470" s="579">
        <v>13.9</v>
      </c>
      <c r="F470" s="579">
        <v>12.3</v>
      </c>
      <c r="G470" s="579">
        <v>11.2</v>
      </c>
      <c r="H470" s="579">
        <v>10.4</v>
      </c>
      <c r="I470" s="579">
        <v>9.5</v>
      </c>
      <c r="J470" s="579">
        <v>8.3000000000000007</v>
      </c>
      <c r="K470" s="579">
        <v>7.1</v>
      </c>
      <c r="L470" s="579">
        <v>7.1</v>
      </c>
      <c r="M470" s="579">
        <v>7.1</v>
      </c>
      <c r="N470" s="579">
        <v>7.1</v>
      </c>
      <c r="O470" s="579">
        <v>7.1</v>
      </c>
      <c r="P470" s="579">
        <v>7.1</v>
      </c>
    </row>
    <row r="471" spans="2:16" s="333" customFormat="1" ht="15" customHeight="1" x14ac:dyDescent="0.25">
      <c r="B471" s="465" t="s">
        <v>106</v>
      </c>
      <c r="C471" s="465" t="s">
        <v>133</v>
      </c>
      <c r="D471" s="579">
        <v>16.7</v>
      </c>
      <c r="E471" s="579">
        <v>13.9</v>
      </c>
      <c r="F471" s="579">
        <v>12.4</v>
      </c>
      <c r="G471" s="579">
        <v>11.3</v>
      </c>
      <c r="H471" s="579">
        <v>10.3</v>
      </c>
      <c r="I471" s="579">
        <v>9.3000000000000007</v>
      </c>
      <c r="J471" s="579">
        <v>8.1999999999999993</v>
      </c>
      <c r="K471" s="579">
        <v>7.1</v>
      </c>
      <c r="L471" s="579">
        <v>7.1</v>
      </c>
      <c r="M471" s="579">
        <v>7.1</v>
      </c>
      <c r="N471" s="579">
        <v>7.1</v>
      </c>
      <c r="O471" s="579">
        <v>7.1</v>
      </c>
      <c r="P471" s="579">
        <v>7.1</v>
      </c>
    </row>
    <row r="472" spans="2:16" s="333" customFormat="1" ht="15" customHeight="1" x14ac:dyDescent="0.25">
      <c r="B472" s="465" t="s">
        <v>106</v>
      </c>
      <c r="C472" s="465" t="s">
        <v>128</v>
      </c>
      <c r="D472" s="579">
        <v>14.6</v>
      </c>
      <c r="E472" s="579">
        <v>11.7</v>
      </c>
      <c r="F472" s="579">
        <v>10.3</v>
      </c>
      <c r="G472" s="579">
        <v>9.4</v>
      </c>
      <c r="H472" s="579">
        <v>8.5</v>
      </c>
      <c r="I472" s="579">
        <v>7.7</v>
      </c>
      <c r="J472" s="579">
        <v>6.7</v>
      </c>
      <c r="K472" s="579">
        <v>5.8</v>
      </c>
      <c r="L472" s="579">
        <v>5.8</v>
      </c>
      <c r="M472" s="579">
        <v>5.8</v>
      </c>
      <c r="N472" s="579">
        <v>5.8</v>
      </c>
      <c r="O472" s="579">
        <v>5.8</v>
      </c>
      <c r="P472" s="579">
        <v>5.8</v>
      </c>
    </row>
    <row r="473" spans="2:16" s="333" customFormat="1" ht="15" customHeight="1" x14ac:dyDescent="0.25">
      <c r="B473" s="465" t="s">
        <v>106</v>
      </c>
      <c r="C473" s="465" t="s">
        <v>156</v>
      </c>
      <c r="D473" s="579">
        <v>16.8</v>
      </c>
      <c r="E473" s="579">
        <v>14.1</v>
      </c>
      <c r="F473" s="579">
        <v>12.4</v>
      </c>
      <c r="G473" s="579">
        <v>11.3</v>
      </c>
      <c r="H473" s="579">
        <v>10.4</v>
      </c>
      <c r="I473" s="579">
        <v>9.6</v>
      </c>
      <c r="J473" s="579">
        <v>8.3000000000000007</v>
      </c>
      <c r="K473" s="579">
        <v>7.4</v>
      </c>
      <c r="L473" s="579">
        <v>7.4</v>
      </c>
      <c r="M473" s="579">
        <v>7.4</v>
      </c>
      <c r="N473" s="579">
        <v>7.4</v>
      </c>
      <c r="O473" s="579">
        <v>7.4</v>
      </c>
      <c r="P473" s="579">
        <v>7.4</v>
      </c>
    </row>
    <row r="474" spans="2:16" s="333" customFormat="1" ht="15" customHeight="1" x14ac:dyDescent="0.25">
      <c r="B474" s="465" t="s">
        <v>106</v>
      </c>
      <c r="C474" s="465" t="s">
        <v>158</v>
      </c>
      <c r="D474" s="579">
        <v>18</v>
      </c>
      <c r="E474" s="579">
        <v>14.8</v>
      </c>
      <c r="F474" s="579">
        <v>13</v>
      </c>
      <c r="G474" s="579">
        <v>11.8</v>
      </c>
      <c r="H474" s="579">
        <v>10.6</v>
      </c>
      <c r="I474" s="579">
        <v>9.5</v>
      </c>
      <c r="J474" s="579">
        <v>8.3000000000000007</v>
      </c>
      <c r="K474" s="579">
        <v>7.1</v>
      </c>
      <c r="L474" s="579">
        <v>7.1</v>
      </c>
      <c r="M474" s="579">
        <v>7.1</v>
      </c>
      <c r="N474" s="579">
        <v>7.1</v>
      </c>
      <c r="O474" s="579">
        <v>7.1</v>
      </c>
      <c r="P474" s="579">
        <v>7.1</v>
      </c>
    </row>
    <row r="475" spans="2:16" s="333" customFormat="1" ht="15" customHeight="1" x14ac:dyDescent="0.25">
      <c r="B475" s="465" t="s">
        <v>106</v>
      </c>
      <c r="C475" s="465" t="s">
        <v>144</v>
      </c>
      <c r="D475" s="579">
        <v>16.8</v>
      </c>
      <c r="E475" s="579">
        <v>13.7</v>
      </c>
      <c r="F475" s="579">
        <v>12.1</v>
      </c>
      <c r="G475" s="579">
        <v>11</v>
      </c>
      <c r="H475" s="579">
        <v>10.1</v>
      </c>
      <c r="I475" s="579">
        <v>9.1999999999999993</v>
      </c>
      <c r="J475" s="579">
        <v>7.8</v>
      </c>
      <c r="K475" s="579">
        <v>7.1</v>
      </c>
      <c r="L475" s="579">
        <v>7.1</v>
      </c>
      <c r="M475" s="579">
        <v>7.1</v>
      </c>
      <c r="N475" s="579">
        <v>7.1</v>
      </c>
      <c r="O475" s="579">
        <v>7.1</v>
      </c>
      <c r="P475" s="579">
        <v>7.1</v>
      </c>
    </row>
    <row r="476" spans="2:16" s="333" customFormat="1" ht="15" customHeight="1" x14ac:dyDescent="0.25">
      <c r="B476" s="465" t="s">
        <v>106</v>
      </c>
      <c r="C476" s="465" t="s">
        <v>101</v>
      </c>
      <c r="D476" s="579">
        <v>18.100000000000001</v>
      </c>
      <c r="E476" s="579">
        <v>14.7</v>
      </c>
      <c r="F476" s="579">
        <v>12.9</v>
      </c>
      <c r="G476" s="579">
        <v>11.8</v>
      </c>
      <c r="H476" s="579">
        <v>10.7</v>
      </c>
      <c r="I476" s="579">
        <v>9.6</v>
      </c>
      <c r="J476" s="579">
        <v>8.5</v>
      </c>
      <c r="K476" s="579">
        <v>7.6</v>
      </c>
      <c r="L476" s="579">
        <v>7.6</v>
      </c>
      <c r="M476" s="579">
        <v>7.6</v>
      </c>
      <c r="N476" s="579">
        <v>7.6</v>
      </c>
      <c r="O476" s="579">
        <v>7.6</v>
      </c>
      <c r="P476" s="579">
        <v>7.6</v>
      </c>
    </row>
    <row r="477" spans="2:16" s="333" customFormat="1" ht="15" customHeight="1" x14ac:dyDescent="0.25">
      <c r="B477" s="465" t="s">
        <v>106</v>
      </c>
      <c r="C477" s="465" t="s">
        <v>193</v>
      </c>
      <c r="D477" s="579">
        <v>20.100000000000001</v>
      </c>
      <c r="E477" s="579">
        <v>17</v>
      </c>
      <c r="F477" s="579">
        <v>15.4</v>
      </c>
      <c r="G477" s="579">
        <v>14</v>
      </c>
      <c r="H477" s="579">
        <v>13</v>
      </c>
      <c r="I477" s="579">
        <v>12.1</v>
      </c>
      <c r="J477" s="579">
        <v>11.1</v>
      </c>
      <c r="K477" s="579">
        <v>10</v>
      </c>
      <c r="L477" s="579">
        <v>10</v>
      </c>
      <c r="M477" s="579">
        <v>10</v>
      </c>
      <c r="N477" s="579">
        <v>10</v>
      </c>
      <c r="O477" s="579">
        <v>10</v>
      </c>
      <c r="P477" s="579">
        <v>10</v>
      </c>
    </row>
    <row r="478" spans="2:16" s="333" customFormat="1" ht="15" customHeight="1" x14ac:dyDescent="0.25">
      <c r="B478" s="465" t="s">
        <v>172</v>
      </c>
      <c r="C478" s="465" t="s">
        <v>101</v>
      </c>
      <c r="D478" s="579">
        <v>10</v>
      </c>
      <c r="E478" s="579">
        <v>9</v>
      </c>
      <c r="F478" s="579">
        <v>8.5</v>
      </c>
      <c r="G478" s="579">
        <v>8.1999999999999993</v>
      </c>
      <c r="H478" s="579">
        <v>7.6</v>
      </c>
      <c r="I478" s="579">
        <v>6.8</v>
      </c>
      <c r="J478" s="579">
        <v>5.9</v>
      </c>
      <c r="K478" s="579">
        <v>5.0999999999999996</v>
      </c>
      <c r="L478" s="579">
        <v>5.0999999999999996</v>
      </c>
      <c r="M478" s="579">
        <v>5.0999999999999996</v>
      </c>
      <c r="N478" s="579">
        <v>5.0999999999999996</v>
      </c>
      <c r="O478" s="579">
        <v>5.0999999999999996</v>
      </c>
      <c r="P478" s="579">
        <v>5.0999999999999996</v>
      </c>
    </row>
    <row r="479" spans="2:16" s="333" customFormat="1" ht="15" customHeight="1" x14ac:dyDescent="0.25">
      <c r="B479" s="465" t="s">
        <v>121</v>
      </c>
      <c r="C479" s="465" t="s">
        <v>135</v>
      </c>
      <c r="D479" s="579">
        <v>18.5</v>
      </c>
      <c r="E479" s="579">
        <v>15.4</v>
      </c>
      <c r="F479" s="579">
        <v>13.6</v>
      </c>
      <c r="G479" s="579">
        <v>12.3</v>
      </c>
      <c r="H479" s="579">
        <v>11.1</v>
      </c>
      <c r="I479" s="579">
        <v>9.9</v>
      </c>
      <c r="J479" s="579">
        <v>8.6</v>
      </c>
      <c r="K479" s="579">
        <v>7.4</v>
      </c>
      <c r="L479" s="579">
        <v>7.4</v>
      </c>
      <c r="M479" s="579">
        <v>7.4</v>
      </c>
      <c r="N479" s="579">
        <v>7.4</v>
      </c>
      <c r="O479" s="579">
        <v>7.4</v>
      </c>
      <c r="P479" s="579">
        <v>7.4</v>
      </c>
    </row>
    <row r="480" spans="2:16" s="333" customFormat="1" ht="15" customHeight="1" x14ac:dyDescent="0.25">
      <c r="B480" s="465" t="s">
        <v>121</v>
      </c>
      <c r="C480" s="465" t="s">
        <v>149</v>
      </c>
      <c r="D480" s="579">
        <v>16.5</v>
      </c>
      <c r="E480" s="579">
        <v>13.8</v>
      </c>
      <c r="F480" s="579">
        <v>12.1</v>
      </c>
      <c r="G480" s="579">
        <v>11</v>
      </c>
      <c r="H480" s="579">
        <v>9.9</v>
      </c>
      <c r="I480" s="579">
        <v>8.8000000000000007</v>
      </c>
      <c r="J480" s="579">
        <v>7.7</v>
      </c>
      <c r="K480" s="579">
        <v>6.6</v>
      </c>
      <c r="L480" s="579">
        <v>6.6</v>
      </c>
      <c r="M480" s="579">
        <v>6.6</v>
      </c>
      <c r="N480" s="579">
        <v>6.6</v>
      </c>
      <c r="O480" s="579">
        <v>6.6</v>
      </c>
      <c r="P480" s="579">
        <v>6.6</v>
      </c>
    </row>
    <row r="481" spans="2:16" s="333" customFormat="1" ht="15" customHeight="1" x14ac:dyDescent="0.25">
      <c r="B481" s="465" t="s">
        <v>121</v>
      </c>
      <c r="C481" s="465" t="s">
        <v>133</v>
      </c>
      <c r="D481" s="579">
        <v>15.9</v>
      </c>
      <c r="E481" s="579">
        <v>13.3</v>
      </c>
      <c r="F481" s="579">
        <v>11.7</v>
      </c>
      <c r="G481" s="579">
        <v>10.6</v>
      </c>
      <c r="H481" s="579">
        <v>9.5</v>
      </c>
      <c r="I481" s="579">
        <v>8.5</v>
      </c>
      <c r="J481" s="579">
        <v>7.4</v>
      </c>
      <c r="K481" s="579">
        <v>6.4</v>
      </c>
      <c r="L481" s="579">
        <v>6.4</v>
      </c>
      <c r="M481" s="579">
        <v>6.4</v>
      </c>
      <c r="N481" s="579">
        <v>6.4</v>
      </c>
      <c r="O481" s="579">
        <v>6.4</v>
      </c>
      <c r="P481" s="579">
        <v>6.4</v>
      </c>
    </row>
    <row r="482" spans="2:16" s="333" customFormat="1" ht="15" customHeight="1" x14ac:dyDescent="0.25">
      <c r="B482" s="465" t="s">
        <v>121</v>
      </c>
      <c r="C482" s="465" t="s">
        <v>128</v>
      </c>
      <c r="D482" s="579">
        <v>8.1999999999999993</v>
      </c>
      <c r="E482" s="579">
        <v>6.8</v>
      </c>
      <c r="F482" s="579">
        <v>6</v>
      </c>
      <c r="G482" s="579">
        <v>5.5</v>
      </c>
      <c r="H482" s="579">
        <v>4.9000000000000004</v>
      </c>
      <c r="I482" s="579">
        <v>4.4000000000000004</v>
      </c>
      <c r="J482" s="579">
        <v>3.8</v>
      </c>
      <c r="K482" s="579">
        <v>3.3</v>
      </c>
      <c r="L482" s="579">
        <v>3.3</v>
      </c>
      <c r="M482" s="579">
        <v>3.3</v>
      </c>
      <c r="N482" s="579">
        <v>3.3</v>
      </c>
      <c r="O482" s="579">
        <v>3.3</v>
      </c>
      <c r="P482" s="579">
        <v>3.3</v>
      </c>
    </row>
    <row r="483" spans="2:16" s="333" customFormat="1" ht="15" customHeight="1" x14ac:dyDescent="0.25">
      <c r="B483" s="465" t="s">
        <v>121</v>
      </c>
      <c r="C483" s="465" t="s">
        <v>158</v>
      </c>
      <c r="D483" s="579">
        <v>21.5</v>
      </c>
      <c r="E483" s="579">
        <v>17.899999999999999</v>
      </c>
      <c r="F483" s="579">
        <v>15.7</v>
      </c>
      <c r="G483" s="579">
        <v>14.3</v>
      </c>
      <c r="H483" s="579">
        <v>12.9</v>
      </c>
      <c r="I483" s="579">
        <v>11.4</v>
      </c>
      <c r="J483" s="579">
        <v>10</v>
      </c>
      <c r="K483" s="579">
        <v>8.6</v>
      </c>
      <c r="L483" s="579">
        <v>8.6</v>
      </c>
      <c r="M483" s="579">
        <v>8.6</v>
      </c>
      <c r="N483" s="579">
        <v>8.6</v>
      </c>
      <c r="O483" s="579">
        <v>8.6</v>
      </c>
      <c r="P483" s="579">
        <v>8.6</v>
      </c>
    </row>
    <row r="484" spans="2:16" s="333" customFormat="1" ht="15" customHeight="1" x14ac:dyDescent="0.25">
      <c r="B484" s="465" t="s">
        <v>121</v>
      </c>
      <c r="C484" s="465" t="s">
        <v>144</v>
      </c>
      <c r="D484" s="579">
        <v>8.1</v>
      </c>
      <c r="E484" s="579">
        <v>6.8</v>
      </c>
      <c r="F484" s="579">
        <v>6</v>
      </c>
      <c r="G484" s="579">
        <v>5.4</v>
      </c>
      <c r="H484" s="579">
        <v>4.9000000000000004</v>
      </c>
      <c r="I484" s="579">
        <v>4.3</v>
      </c>
      <c r="J484" s="579">
        <v>3.8</v>
      </c>
      <c r="K484" s="579">
        <v>3.3</v>
      </c>
      <c r="L484" s="579">
        <v>3.3</v>
      </c>
      <c r="M484" s="579">
        <v>3.3</v>
      </c>
      <c r="N484" s="579">
        <v>3.3</v>
      </c>
      <c r="O484" s="579">
        <v>3.3</v>
      </c>
      <c r="P484" s="579">
        <v>3.3</v>
      </c>
    </row>
    <row r="485" spans="2:16" s="333" customFormat="1" ht="15" customHeight="1" x14ac:dyDescent="0.25">
      <c r="B485" s="465" t="s">
        <v>121</v>
      </c>
      <c r="C485" s="465" t="s">
        <v>101</v>
      </c>
      <c r="D485" s="579">
        <v>9.4</v>
      </c>
      <c r="E485" s="579">
        <v>8.1</v>
      </c>
      <c r="F485" s="579">
        <v>7.4</v>
      </c>
      <c r="G485" s="579">
        <v>6.9</v>
      </c>
      <c r="H485" s="579">
        <v>6.3</v>
      </c>
      <c r="I485" s="579">
        <v>6.4</v>
      </c>
      <c r="J485" s="579">
        <v>6.3</v>
      </c>
      <c r="K485" s="579">
        <v>6.6</v>
      </c>
      <c r="L485" s="579">
        <v>6.6</v>
      </c>
      <c r="M485" s="579">
        <v>6.6</v>
      </c>
      <c r="N485" s="579">
        <v>6.6</v>
      </c>
      <c r="O485" s="579">
        <v>6.6</v>
      </c>
      <c r="P485" s="579">
        <v>6.6</v>
      </c>
    </row>
    <row r="486" spans="2:16" s="333" customFormat="1" ht="15" customHeight="1" x14ac:dyDescent="0.25">
      <c r="B486" s="465" t="s">
        <v>121</v>
      </c>
      <c r="C486" s="465" t="s">
        <v>193</v>
      </c>
      <c r="D486" s="579">
        <v>20.9</v>
      </c>
      <c r="E486" s="579">
        <v>17.5</v>
      </c>
      <c r="F486" s="579">
        <v>15.4</v>
      </c>
      <c r="G486" s="579">
        <v>14</v>
      </c>
      <c r="H486" s="579">
        <v>12.6</v>
      </c>
      <c r="I486" s="579">
        <v>11.2</v>
      </c>
      <c r="J486" s="579">
        <v>9.8000000000000007</v>
      </c>
      <c r="K486" s="579">
        <v>8.4</v>
      </c>
      <c r="L486" s="579">
        <v>8.4</v>
      </c>
      <c r="M486" s="579">
        <v>8.4</v>
      </c>
      <c r="N486" s="579">
        <v>8.4</v>
      </c>
      <c r="O486" s="579">
        <v>8.4</v>
      </c>
      <c r="P486" s="579">
        <v>8.4</v>
      </c>
    </row>
    <row r="487" spans="2:16" s="333" customFormat="1" ht="15" customHeight="1" x14ac:dyDescent="0.25">
      <c r="B487" s="465" t="s">
        <v>135</v>
      </c>
      <c r="C487" s="465" t="s">
        <v>261</v>
      </c>
      <c r="D487" s="579">
        <v>6.8</v>
      </c>
      <c r="E487" s="579">
        <v>5.7</v>
      </c>
      <c r="F487" s="579">
        <v>5</v>
      </c>
      <c r="G487" s="579">
        <v>4.5</v>
      </c>
      <c r="H487" s="579">
        <v>4.0999999999999996</v>
      </c>
      <c r="I487" s="579">
        <v>3.6</v>
      </c>
      <c r="J487" s="579">
        <v>3.2</v>
      </c>
      <c r="K487" s="579">
        <v>2.7</v>
      </c>
      <c r="L487" s="579">
        <v>2.7</v>
      </c>
      <c r="M487" s="579">
        <v>2.7</v>
      </c>
      <c r="N487" s="579">
        <v>2.7</v>
      </c>
      <c r="O487" s="579">
        <v>2.7</v>
      </c>
      <c r="P487" s="579">
        <v>2.7</v>
      </c>
    </row>
    <row r="488" spans="2:16" s="333" customFormat="1" ht="15" customHeight="1" x14ac:dyDescent="0.25">
      <c r="B488" s="465" t="s">
        <v>135</v>
      </c>
      <c r="C488" s="465" t="s">
        <v>149</v>
      </c>
      <c r="D488" s="579">
        <v>13.4</v>
      </c>
      <c r="E488" s="579">
        <v>11.7</v>
      </c>
      <c r="F488" s="579">
        <v>11</v>
      </c>
      <c r="G488" s="579">
        <v>10</v>
      </c>
      <c r="H488" s="579">
        <v>9.6</v>
      </c>
      <c r="I488" s="579">
        <v>9.1999999999999993</v>
      </c>
      <c r="J488" s="579">
        <v>8.5</v>
      </c>
      <c r="K488" s="579">
        <v>7.7</v>
      </c>
      <c r="L488" s="579">
        <v>7.7</v>
      </c>
      <c r="M488" s="579">
        <v>7.7</v>
      </c>
      <c r="N488" s="579">
        <v>7.7</v>
      </c>
      <c r="O488" s="579">
        <v>7.7</v>
      </c>
      <c r="P488" s="579">
        <v>7.7</v>
      </c>
    </row>
    <row r="489" spans="2:16" s="333" customFormat="1" ht="15" customHeight="1" x14ac:dyDescent="0.25">
      <c r="B489" s="465" t="s">
        <v>135</v>
      </c>
      <c r="C489" s="465" t="s">
        <v>133</v>
      </c>
      <c r="D489" s="579">
        <v>12.8</v>
      </c>
      <c r="E489" s="579">
        <v>10.8</v>
      </c>
      <c r="F489" s="579">
        <v>9.6</v>
      </c>
      <c r="G489" s="579">
        <v>8.6999999999999993</v>
      </c>
      <c r="H489" s="579">
        <v>8.1</v>
      </c>
      <c r="I489" s="579">
        <v>7.7</v>
      </c>
      <c r="J489" s="579">
        <v>6.8</v>
      </c>
      <c r="K489" s="579">
        <v>6.2</v>
      </c>
      <c r="L489" s="579">
        <v>6.2</v>
      </c>
      <c r="M489" s="579">
        <v>6.2</v>
      </c>
      <c r="N489" s="579">
        <v>6.2</v>
      </c>
      <c r="O489" s="579">
        <v>6.2</v>
      </c>
      <c r="P489" s="579">
        <v>6.2</v>
      </c>
    </row>
    <row r="490" spans="2:16" s="333" customFormat="1" ht="15" customHeight="1" x14ac:dyDescent="0.25">
      <c r="B490" s="465" t="s">
        <v>135</v>
      </c>
      <c r="C490" s="465" t="s">
        <v>128</v>
      </c>
      <c r="D490" s="579">
        <v>15.5</v>
      </c>
      <c r="E490" s="579">
        <v>13.2</v>
      </c>
      <c r="F490" s="579">
        <v>12.3</v>
      </c>
      <c r="G490" s="579">
        <v>11.2</v>
      </c>
      <c r="H490" s="579">
        <v>10.9</v>
      </c>
      <c r="I490" s="579">
        <v>9.8000000000000007</v>
      </c>
      <c r="J490" s="579">
        <v>8.3000000000000007</v>
      </c>
      <c r="K490" s="579">
        <v>7.2</v>
      </c>
      <c r="L490" s="579">
        <v>7.2</v>
      </c>
      <c r="M490" s="579">
        <v>7.2</v>
      </c>
      <c r="N490" s="579">
        <v>7.2</v>
      </c>
      <c r="O490" s="579">
        <v>7.2</v>
      </c>
      <c r="P490" s="579">
        <v>7.2</v>
      </c>
    </row>
    <row r="491" spans="2:16" s="333" customFormat="1" ht="15" customHeight="1" x14ac:dyDescent="0.25">
      <c r="B491" s="465" t="s">
        <v>135</v>
      </c>
      <c r="C491" s="465" t="s">
        <v>156</v>
      </c>
      <c r="D491" s="579">
        <v>16.600000000000001</v>
      </c>
      <c r="E491" s="579">
        <v>14.8</v>
      </c>
      <c r="F491" s="579">
        <v>13.6</v>
      </c>
      <c r="G491" s="579">
        <v>12.4</v>
      </c>
      <c r="H491" s="579">
        <v>11.8</v>
      </c>
      <c r="I491" s="579">
        <v>11</v>
      </c>
      <c r="J491" s="579">
        <v>9.6999999999999993</v>
      </c>
      <c r="K491" s="579">
        <v>8.9</v>
      </c>
      <c r="L491" s="579">
        <v>8.9</v>
      </c>
      <c r="M491" s="579">
        <v>8.9</v>
      </c>
      <c r="N491" s="579">
        <v>8.9</v>
      </c>
      <c r="O491" s="579">
        <v>8.9</v>
      </c>
      <c r="P491" s="579">
        <v>8.9</v>
      </c>
    </row>
    <row r="492" spans="2:16" s="333" customFormat="1" ht="15" customHeight="1" x14ac:dyDescent="0.25">
      <c r="B492" s="465" t="s">
        <v>135</v>
      </c>
      <c r="C492" s="465" t="s">
        <v>158</v>
      </c>
      <c r="D492" s="579">
        <v>15.8</v>
      </c>
      <c r="E492" s="579">
        <v>13.3</v>
      </c>
      <c r="F492" s="579">
        <v>12</v>
      </c>
      <c r="G492" s="579">
        <v>10.9</v>
      </c>
      <c r="H492" s="579">
        <v>10.199999999999999</v>
      </c>
      <c r="I492" s="579">
        <v>10.3</v>
      </c>
      <c r="J492" s="579">
        <v>9.9</v>
      </c>
      <c r="K492" s="579">
        <v>9.5</v>
      </c>
      <c r="L492" s="579">
        <v>9.5</v>
      </c>
      <c r="M492" s="579">
        <v>9.5</v>
      </c>
      <c r="N492" s="579">
        <v>9.5</v>
      </c>
      <c r="O492" s="579">
        <v>9.5</v>
      </c>
      <c r="P492" s="579">
        <v>9.5</v>
      </c>
    </row>
    <row r="493" spans="2:16" s="333" customFormat="1" ht="15" customHeight="1" x14ac:dyDescent="0.25">
      <c r="B493" s="465" t="s">
        <v>135</v>
      </c>
      <c r="C493" s="465" t="s">
        <v>144</v>
      </c>
      <c r="D493" s="579">
        <v>16.100000000000001</v>
      </c>
      <c r="E493" s="579">
        <v>14</v>
      </c>
      <c r="F493" s="579">
        <v>13.2</v>
      </c>
      <c r="G493" s="579">
        <v>12</v>
      </c>
      <c r="H493" s="579">
        <v>11.8</v>
      </c>
      <c r="I493" s="579">
        <v>10.9</v>
      </c>
      <c r="J493" s="579">
        <v>9.6999999999999993</v>
      </c>
      <c r="K493" s="579">
        <v>8.5</v>
      </c>
      <c r="L493" s="579">
        <v>8.5</v>
      </c>
      <c r="M493" s="579">
        <v>8.5</v>
      </c>
      <c r="N493" s="579">
        <v>8.5</v>
      </c>
      <c r="O493" s="579">
        <v>8.5</v>
      </c>
      <c r="P493" s="579">
        <v>8.5</v>
      </c>
    </row>
    <row r="494" spans="2:16" s="333" customFormat="1" ht="15" customHeight="1" x14ac:dyDescent="0.25">
      <c r="B494" s="465" t="s">
        <v>135</v>
      </c>
      <c r="C494" s="465" t="s">
        <v>101</v>
      </c>
      <c r="D494" s="579">
        <v>18</v>
      </c>
      <c r="E494" s="579">
        <v>15.7</v>
      </c>
      <c r="F494" s="579">
        <v>14.7</v>
      </c>
      <c r="G494" s="579">
        <v>13.9</v>
      </c>
      <c r="H494" s="579">
        <v>12.9</v>
      </c>
      <c r="I494" s="579">
        <v>11.9</v>
      </c>
      <c r="J494" s="579">
        <v>10.7</v>
      </c>
      <c r="K494" s="579">
        <v>9.8000000000000007</v>
      </c>
      <c r="L494" s="579">
        <v>9.8000000000000007</v>
      </c>
      <c r="M494" s="579">
        <v>9.8000000000000007</v>
      </c>
      <c r="N494" s="579">
        <v>9.8000000000000007</v>
      </c>
      <c r="O494" s="579">
        <v>9.8000000000000007</v>
      </c>
      <c r="P494" s="579">
        <v>9.8000000000000007</v>
      </c>
    </row>
    <row r="495" spans="2:16" s="333" customFormat="1" ht="15" customHeight="1" x14ac:dyDescent="0.25">
      <c r="B495" s="465" t="s">
        <v>135</v>
      </c>
      <c r="C495" s="465" t="s">
        <v>193</v>
      </c>
      <c r="D495" s="579">
        <v>18.7</v>
      </c>
      <c r="E495" s="579">
        <v>15.8</v>
      </c>
      <c r="F495" s="579">
        <v>14.5</v>
      </c>
      <c r="G495" s="579">
        <v>13.2</v>
      </c>
      <c r="H495" s="579">
        <v>12.4</v>
      </c>
      <c r="I495" s="579">
        <v>11.5</v>
      </c>
      <c r="J495" s="579">
        <v>10.7</v>
      </c>
      <c r="K495" s="579">
        <v>9.9</v>
      </c>
      <c r="L495" s="579">
        <v>9.9</v>
      </c>
      <c r="M495" s="579">
        <v>9.9</v>
      </c>
      <c r="N495" s="579">
        <v>9.9</v>
      </c>
      <c r="O495" s="579">
        <v>9.9</v>
      </c>
      <c r="P495" s="579">
        <v>9.9</v>
      </c>
    </row>
    <row r="496" spans="2:16" s="333" customFormat="1" ht="15" customHeight="1" x14ac:dyDescent="0.25">
      <c r="B496" s="465" t="s">
        <v>123</v>
      </c>
      <c r="C496" s="465" t="s">
        <v>101</v>
      </c>
      <c r="D496" s="579">
        <v>1.1000000000000001</v>
      </c>
      <c r="E496" s="579">
        <v>0.9</v>
      </c>
      <c r="F496" s="579">
        <v>0.8</v>
      </c>
      <c r="G496" s="579">
        <v>0.7</v>
      </c>
      <c r="H496" s="579">
        <v>0.6</v>
      </c>
      <c r="I496" s="579">
        <v>0.6</v>
      </c>
      <c r="J496" s="579">
        <v>0.5</v>
      </c>
      <c r="K496" s="579">
        <v>0.4</v>
      </c>
      <c r="L496" s="579">
        <v>0.4</v>
      </c>
      <c r="M496" s="579">
        <v>0.4</v>
      </c>
      <c r="N496" s="579">
        <v>0.4</v>
      </c>
      <c r="O496" s="579">
        <v>0.4</v>
      </c>
      <c r="P496" s="579">
        <v>0.4</v>
      </c>
    </row>
    <row r="497" spans="2:16" s="333" customFormat="1" ht="15" customHeight="1" x14ac:dyDescent="0.25">
      <c r="B497" s="465" t="s">
        <v>261</v>
      </c>
      <c r="C497" s="465" t="s">
        <v>149</v>
      </c>
      <c r="D497" s="579">
        <v>15.5</v>
      </c>
      <c r="E497" s="579">
        <v>12.9</v>
      </c>
      <c r="F497" s="579">
        <v>11.4</v>
      </c>
      <c r="G497" s="579">
        <v>10.3</v>
      </c>
      <c r="H497" s="579">
        <v>9.3000000000000007</v>
      </c>
      <c r="I497" s="579">
        <v>8.3000000000000007</v>
      </c>
      <c r="J497" s="579">
        <v>7.2</v>
      </c>
      <c r="K497" s="579">
        <v>6.2</v>
      </c>
      <c r="L497" s="579">
        <v>6.2</v>
      </c>
      <c r="M497" s="579">
        <v>6.2</v>
      </c>
      <c r="N497" s="579">
        <v>6.2</v>
      </c>
      <c r="O497" s="579">
        <v>6.2</v>
      </c>
      <c r="P497" s="579">
        <v>6.2</v>
      </c>
    </row>
    <row r="498" spans="2:16" s="333" customFormat="1" ht="15" customHeight="1" x14ac:dyDescent="0.25">
      <c r="B498" s="465" t="s">
        <v>261</v>
      </c>
      <c r="C498" s="465" t="s">
        <v>158</v>
      </c>
      <c r="D498" s="579">
        <v>16.3</v>
      </c>
      <c r="E498" s="579">
        <v>13.6</v>
      </c>
      <c r="F498" s="579">
        <v>12</v>
      </c>
      <c r="G498" s="579">
        <v>10.9</v>
      </c>
      <c r="H498" s="579">
        <v>9.8000000000000007</v>
      </c>
      <c r="I498" s="579">
        <v>8.6999999999999993</v>
      </c>
      <c r="J498" s="579">
        <v>7.6</v>
      </c>
      <c r="K498" s="579">
        <v>6.5</v>
      </c>
      <c r="L498" s="579">
        <v>6.5</v>
      </c>
      <c r="M498" s="579">
        <v>6.5</v>
      </c>
      <c r="N498" s="579">
        <v>6.5</v>
      </c>
      <c r="O498" s="579">
        <v>6.5</v>
      </c>
      <c r="P498" s="579">
        <v>6.5</v>
      </c>
    </row>
    <row r="499" spans="2:16" s="333" customFormat="1" ht="15" customHeight="1" x14ac:dyDescent="0.25">
      <c r="B499" s="465" t="s">
        <v>261</v>
      </c>
      <c r="C499" s="465" t="s">
        <v>101</v>
      </c>
      <c r="D499" s="579">
        <v>14.4</v>
      </c>
      <c r="E499" s="579">
        <v>12</v>
      </c>
      <c r="F499" s="579">
        <v>10.6</v>
      </c>
      <c r="G499" s="579">
        <v>9.6</v>
      </c>
      <c r="H499" s="579">
        <v>8.6999999999999993</v>
      </c>
      <c r="I499" s="579">
        <v>7.7</v>
      </c>
      <c r="J499" s="579">
        <v>6.7</v>
      </c>
      <c r="K499" s="579">
        <v>5.8</v>
      </c>
      <c r="L499" s="579">
        <v>5.8</v>
      </c>
      <c r="M499" s="579">
        <v>5.8</v>
      </c>
      <c r="N499" s="579">
        <v>5.8</v>
      </c>
      <c r="O499" s="579">
        <v>5.8</v>
      </c>
      <c r="P499" s="579">
        <v>5.8</v>
      </c>
    </row>
    <row r="500" spans="2:16" s="333" customFormat="1" ht="15" customHeight="1" x14ac:dyDescent="0.25">
      <c r="B500" s="465" t="s">
        <v>149</v>
      </c>
      <c r="C500" s="465" t="s">
        <v>130</v>
      </c>
      <c r="D500" s="579">
        <v>14.7</v>
      </c>
      <c r="E500" s="579">
        <v>12.3</v>
      </c>
      <c r="F500" s="579">
        <v>10.8</v>
      </c>
      <c r="G500" s="579">
        <v>9.8000000000000007</v>
      </c>
      <c r="H500" s="579">
        <v>8.8000000000000007</v>
      </c>
      <c r="I500" s="579">
        <v>7.8</v>
      </c>
      <c r="J500" s="579">
        <v>6.9</v>
      </c>
      <c r="K500" s="579">
        <v>5.9</v>
      </c>
      <c r="L500" s="579">
        <v>5.9</v>
      </c>
      <c r="M500" s="579">
        <v>5.9</v>
      </c>
      <c r="N500" s="579">
        <v>5.9</v>
      </c>
      <c r="O500" s="579">
        <v>5.9</v>
      </c>
      <c r="P500" s="579">
        <v>5.9</v>
      </c>
    </row>
    <row r="501" spans="2:16" s="333" customFormat="1" ht="15" customHeight="1" x14ac:dyDescent="0.25">
      <c r="B501" s="465" t="s">
        <v>149</v>
      </c>
      <c r="C501" s="465" t="s">
        <v>133</v>
      </c>
      <c r="D501" s="579">
        <v>15.9</v>
      </c>
      <c r="E501" s="579">
        <v>13.3</v>
      </c>
      <c r="F501" s="579">
        <v>11.7</v>
      </c>
      <c r="G501" s="579">
        <v>10.6</v>
      </c>
      <c r="H501" s="579">
        <v>9.6</v>
      </c>
      <c r="I501" s="579">
        <v>8.5</v>
      </c>
      <c r="J501" s="579">
        <v>7.4</v>
      </c>
      <c r="K501" s="579">
        <v>6.4</v>
      </c>
      <c r="L501" s="579">
        <v>6.4</v>
      </c>
      <c r="M501" s="579">
        <v>6.4</v>
      </c>
      <c r="N501" s="579">
        <v>6.4</v>
      </c>
      <c r="O501" s="579">
        <v>6.4</v>
      </c>
      <c r="P501" s="579">
        <v>6.4</v>
      </c>
    </row>
    <row r="502" spans="2:16" s="333" customFormat="1" ht="15" customHeight="1" x14ac:dyDescent="0.25">
      <c r="B502" s="465" t="s">
        <v>149</v>
      </c>
      <c r="C502" s="465" t="s">
        <v>128</v>
      </c>
      <c r="D502" s="579">
        <v>11.9</v>
      </c>
      <c r="E502" s="579">
        <v>9.5</v>
      </c>
      <c r="F502" s="579">
        <v>8.6</v>
      </c>
      <c r="G502" s="579">
        <v>7.8</v>
      </c>
      <c r="H502" s="579">
        <v>7.5</v>
      </c>
      <c r="I502" s="579">
        <v>7.2</v>
      </c>
      <c r="J502" s="579">
        <v>6.8</v>
      </c>
      <c r="K502" s="579">
        <v>6.4</v>
      </c>
      <c r="L502" s="579">
        <v>6.4</v>
      </c>
      <c r="M502" s="579">
        <v>6.4</v>
      </c>
      <c r="N502" s="579">
        <v>6.4</v>
      </c>
      <c r="O502" s="579">
        <v>6.4</v>
      </c>
      <c r="P502" s="579">
        <v>6.4</v>
      </c>
    </row>
    <row r="503" spans="2:16" s="333" customFormat="1" ht="15" customHeight="1" x14ac:dyDescent="0.25">
      <c r="B503" s="465" t="s">
        <v>149</v>
      </c>
      <c r="C503" s="465" t="s">
        <v>156</v>
      </c>
      <c r="D503" s="579">
        <v>14.2</v>
      </c>
      <c r="E503" s="579">
        <v>12.1</v>
      </c>
      <c r="F503" s="579">
        <v>11.1</v>
      </c>
      <c r="G503" s="579">
        <v>10.1</v>
      </c>
      <c r="H503" s="579">
        <v>9.5</v>
      </c>
      <c r="I503" s="579">
        <v>9.1</v>
      </c>
      <c r="J503" s="579">
        <v>8.6</v>
      </c>
      <c r="K503" s="579">
        <v>8.6</v>
      </c>
      <c r="L503" s="579">
        <v>8.6</v>
      </c>
      <c r="M503" s="579">
        <v>8.6</v>
      </c>
      <c r="N503" s="579">
        <v>8.6</v>
      </c>
      <c r="O503" s="579">
        <v>8.6</v>
      </c>
      <c r="P503" s="579">
        <v>8.6</v>
      </c>
    </row>
    <row r="504" spans="2:16" s="333" customFormat="1" ht="15" customHeight="1" x14ac:dyDescent="0.25">
      <c r="B504" s="465" t="s">
        <v>149</v>
      </c>
      <c r="C504" s="465" t="s">
        <v>158</v>
      </c>
      <c r="D504" s="579">
        <v>16.8</v>
      </c>
      <c r="E504" s="579">
        <v>14</v>
      </c>
      <c r="F504" s="579">
        <v>12.6</v>
      </c>
      <c r="G504" s="579">
        <v>11.5</v>
      </c>
      <c r="H504" s="579">
        <v>10.7</v>
      </c>
      <c r="I504" s="579">
        <v>10.7</v>
      </c>
      <c r="J504" s="579">
        <v>10.7</v>
      </c>
      <c r="K504" s="579">
        <v>10.3</v>
      </c>
      <c r="L504" s="579">
        <v>10.3</v>
      </c>
      <c r="M504" s="579">
        <v>10.3</v>
      </c>
      <c r="N504" s="579">
        <v>10.3</v>
      </c>
      <c r="O504" s="579">
        <v>10.3</v>
      </c>
      <c r="P504" s="579">
        <v>10.3</v>
      </c>
    </row>
    <row r="505" spans="2:16" s="333" customFormat="1" ht="15" customHeight="1" x14ac:dyDescent="0.25">
      <c r="B505" s="465" t="s">
        <v>149</v>
      </c>
      <c r="C505" s="465" t="s">
        <v>144</v>
      </c>
      <c r="D505" s="579">
        <v>12.7</v>
      </c>
      <c r="E505" s="579">
        <v>10.5</v>
      </c>
      <c r="F505" s="579">
        <v>9.5</v>
      </c>
      <c r="G505" s="579">
        <v>8.6999999999999993</v>
      </c>
      <c r="H505" s="579">
        <v>8.3000000000000007</v>
      </c>
      <c r="I505" s="579">
        <v>8</v>
      </c>
      <c r="J505" s="579">
        <v>7.3</v>
      </c>
      <c r="K505" s="579">
        <v>6.9</v>
      </c>
      <c r="L505" s="579">
        <v>6.9</v>
      </c>
      <c r="M505" s="579">
        <v>6.9</v>
      </c>
      <c r="N505" s="579">
        <v>6.9</v>
      </c>
      <c r="O505" s="579">
        <v>6.9</v>
      </c>
      <c r="P505" s="579">
        <v>6.9</v>
      </c>
    </row>
    <row r="506" spans="2:16" s="333" customFormat="1" ht="15" customHeight="1" x14ac:dyDescent="0.25">
      <c r="B506" s="465" t="s">
        <v>149</v>
      </c>
      <c r="C506" s="465" t="s">
        <v>177</v>
      </c>
      <c r="D506" s="579">
        <v>15.3</v>
      </c>
      <c r="E506" s="579">
        <v>12.8</v>
      </c>
      <c r="F506" s="579">
        <v>11.2</v>
      </c>
      <c r="G506" s="579">
        <v>10.199999999999999</v>
      </c>
      <c r="H506" s="579">
        <v>9.1999999999999993</v>
      </c>
      <c r="I506" s="579">
        <v>8.1999999999999993</v>
      </c>
      <c r="J506" s="579">
        <v>7.2</v>
      </c>
      <c r="K506" s="579">
        <v>6.1</v>
      </c>
      <c r="L506" s="579">
        <v>6.1</v>
      </c>
      <c r="M506" s="579">
        <v>6.1</v>
      </c>
      <c r="N506" s="579">
        <v>6.1</v>
      </c>
      <c r="O506" s="579">
        <v>6.1</v>
      </c>
      <c r="P506" s="579">
        <v>6.1</v>
      </c>
    </row>
    <row r="507" spans="2:16" s="333" customFormat="1" ht="15" customHeight="1" x14ac:dyDescent="0.25">
      <c r="B507" s="465" t="s">
        <v>149</v>
      </c>
      <c r="C507" s="465" t="s">
        <v>101</v>
      </c>
      <c r="D507" s="579">
        <v>14.3</v>
      </c>
      <c r="E507" s="579">
        <v>11.7</v>
      </c>
      <c r="F507" s="579">
        <v>10.6</v>
      </c>
      <c r="G507" s="579">
        <v>10</v>
      </c>
      <c r="H507" s="579">
        <v>9.3000000000000007</v>
      </c>
      <c r="I507" s="579">
        <v>8.9</v>
      </c>
      <c r="J507" s="579">
        <v>8.3000000000000007</v>
      </c>
      <c r="K507" s="579">
        <v>8.1</v>
      </c>
      <c r="L507" s="579">
        <v>8.1</v>
      </c>
      <c r="M507" s="579">
        <v>8.1</v>
      </c>
      <c r="N507" s="579">
        <v>8.1</v>
      </c>
      <c r="O507" s="579">
        <v>8.1</v>
      </c>
      <c r="P507" s="579">
        <v>8.1</v>
      </c>
    </row>
    <row r="508" spans="2:16" s="333" customFormat="1" ht="15" customHeight="1" x14ac:dyDescent="0.25">
      <c r="B508" s="465" t="s">
        <v>149</v>
      </c>
      <c r="C508" s="465" t="s">
        <v>193</v>
      </c>
      <c r="D508" s="579">
        <v>20</v>
      </c>
      <c r="E508" s="579">
        <v>16.7</v>
      </c>
      <c r="F508" s="579">
        <v>15</v>
      </c>
      <c r="G508" s="579">
        <v>13.7</v>
      </c>
      <c r="H508" s="579">
        <v>12.8</v>
      </c>
      <c r="I508" s="579">
        <v>12.1</v>
      </c>
      <c r="J508" s="579">
        <v>11.3</v>
      </c>
      <c r="K508" s="579">
        <v>10.5</v>
      </c>
      <c r="L508" s="579">
        <v>10.5</v>
      </c>
      <c r="M508" s="579">
        <v>10.5</v>
      </c>
      <c r="N508" s="579">
        <v>10.5</v>
      </c>
      <c r="O508" s="579">
        <v>10.5</v>
      </c>
      <c r="P508" s="579">
        <v>10.5</v>
      </c>
    </row>
    <row r="509" spans="2:16" s="333" customFormat="1" ht="15" customHeight="1" x14ac:dyDescent="0.25">
      <c r="B509" s="465" t="s">
        <v>130</v>
      </c>
      <c r="C509" s="465" t="s">
        <v>101</v>
      </c>
      <c r="D509" s="579">
        <v>0.2</v>
      </c>
      <c r="E509" s="579">
        <v>0.2</v>
      </c>
      <c r="F509" s="579">
        <v>0.3</v>
      </c>
      <c r="G509" s="579">
        <v>0.3</v>
      </c>
      <c r="H509" s="579">
        <v>0.3</v>
      </c>
      <c r="I509" s="579">
        <v>0.5</v>
      </c>
      <c r="J509" s="579">
        <v>0.4</v>
      </c>
      <c r="K509" s="579">
        <v>0.4</v>
      </c>
      <c r="L509" s="579">
        <v>0.4</v>
      </c>
      <c r="M509" s="579">
        <v>0.4</v>
      </c>
      <c r="N509" s="579">
        <v>0.4</v>
      </c>
      <c r="O509" s="579">
        <v>0.4</v>
      </c>
      <c r="P509" s="579">
        <v>0.4</v>
      </c>
    </row>
    <row r="510" spans="2:16" s="333" customFormat="1" ht="15" customHeight="1" x14ac:dyDescent="0.25">
      <c r="B510" s="465" t="s">
        <v>133</v>
      </c>
      <c r="C510" s="465" t="s">
        <v>128</v>
      </c>
      <c r="D510" s="579">
        <v>13</v>
      </c>
      <c r="E510" s="579">
        <v>10.6</v>
      </c>
      <c r="F510" s="579">
        <v>9.5</v>
      </c>
      <c r="G510" s="579">
        <v>8.6</v>
      </c>
      <c r="H510" s="579">
        <v>8.1</v>
      </c>
      <c r="I510" s="579">
        <v>7.7</v>
      </c>
      <c r="J510" s="579">
        <v>7</v>
      </c>
      <c r="K510" s="579">
        <v>6.4</v>
      </c>
      <c r="L510" s="579">
        <v>6.4</v>
      </c>
      <c r="M510" s="579">
        <v>6.4</v>
      </c>
      <c r="N510" s="579">
        <v>6.4</v>
      </c>
      <c r="O510" s="579">
        <v>6.4</v>
      </c>
      <c r="P510" s="579">
        <v>6.4</v>
      </c>
    </row>
    <row r="511" spans="2:16" s="333" customFormat="1" ht="15" customHeight="1" x14ac:dyDescent="0.25">
      <c r="B511" s="465" t="s">
        <v>133</v>
      </c>
      <c r="C511" s="465" t="s">
        <v>156</v>
      </c>
      <c r="D511" s="579">
        <v>15.5</v>
      </c>
      <c r="E511" s="579">
        <v>13.2</v>
      </c>
      <c r="F511" s="579">
        <v>12.1</v>
      </c>
      <c r="G511" s="579">
        <v>11</v>
      </c>
      <c r="H511" s="579">
        <v>10.4</v>
      </c>
      <c r="I511" s="579">
        <v>9.8000000000000007</v>
      </c>
      <c r="J511" s="579">
        <v>8.9</v>
      </c>
      <c r="K511" s="579">
        <v>8.3000000000000007</v>
      </c>
      <c r="L511" s="579">
        <v>8.3000000000000007</v>
      </c>
      <c r="M511" s="579">
        <v>8.3000000000000007</v>
      </c>
      <c r="N511" s="579">
        <v>8.3000000000000007</v>
      </c>
      <c r="O511" s="579">
        <v>8.3000000000000007</v>
      </c>
      <c r="P511" s="579">
        <v>8.3000000000000007</v>
      </c>
    </row>
    <row r="512" spans="2:16" s="333" customFormat="1" ht="15" customHeight="1" x14ac:dyDescent="0.25">
      <c r="B512" s="465" t="s">
        <v>133</v>
      </c>
      <c r="C512" s="465" t="s">
        <v>158</v>
      </c>
      <c r="D512" s="579">
        <v>17.899999999999999</v>
      </c>
      <c r="E512" s="579">
        <v>14.6</v>
      </c>
      <c r="F512" s="579">
        <v>12.9</v>
      </c>
      <c r="G512" s="579">
        <v>11.7</v>
      </c>
      <c r="H512" s="579">
        <v>10.6</v>
      </c>
      <c r="I512" s="579">
        <v>10.5</v>
      </c>
      <c r="J512" s="579">
        <v>9.1</v>
      </c>
      <c r="K512" s="579">
        <v>7.8</v>
      </c>
      <c r="L512" s="579">
        <v>7.8</v>
      </c>
      <c r="M512" s="579">
        <v>7.8</v>
      </c>
      <c r="N512" s="579">
        <v>7.8</v>
      </c>
      <c r="O512" s="579">
        <v>7.8</v>
      </c>
      <c r="P512" s="579">
        <v>7.8</v>
      </c>
    </row>
    <row r="513" spans="2:16" s="333" customFormat="1" ht="15" customHeight="1" x14ac:dyDescent="0.25">
      <c r="B513" s="465" t="s">
        <v>133</v>
      </c>
      <c r="C513" s="465" t="s">
        <v>144</v>
      </c>
      <c r="D513" s="579">
        <v>14.3</v>
      </c>
      <c r="E513" s="579">
        <v>11.7</v>
      </c>
      <c r="F513" s="579">
        <v>10.7</v>
      </c>
      <c r="G513" s="579">
        <v>9.6999999999999993</v>
      </c>
      <c r="H513" s="579">
        <v>9.1</v>
      </c>
      <c r="I513" s="579">
        <v>8.4</v>
      </c>
      <c r="J513" s="579">
        <v>7.8</v>
      </c>
      <c r="K513" s="579">
        <v>7.1</v>
      </c>
      <c r="L513" s="579">
        <v>7.1</v>
      </c>
      <c r="M513" s="579">
        <v>7.1</v>
      </c>
      <c r="N513" s="579">
        <v>7.1</v>
      </c>
      <c r="O513" s="579">
        <v>7.1</v>
      </c>
      <c r="P513" s="579">
        <v>7.1</v>
      </c>
    </row>
    <row r="514" spans="2:16" s="333" customFormat="1" ht="15" customHeight="1" x14ac:dyDescent="0.25">
      <c r="B514" s="465" t="s">
        <v>133</v>
      </c>
      <c r="C514" s="465" t="s">
        <v>101</v>
      </c>
      <c r="D514" s="579">
        <v>15.6</v>
      </c>
      <c r="E514" s="579">
        <v>12.6</v>
      </c>
      <c r="F514" s="579">
        <v>11.3</v>
      </c>
      <c r="G514" s="579">
        <v>10.5</v>
      </c>
      <c r="H514" s="579">
        <v>9.6999999999999993</v>
      </c>
      <c r="I514" s="579">
        <v>8.9</v>
      </c>
      <c r="J514" s="579">
        <v>8</v>
      </c>
      <c r="K514" s="579">
        <v>7.1</v>
      </c>
      <c r="L514" s="579">
        <v>7.1</v>
      </c>
      <c r="M514" s="579">
        <v>7.1</v>
      </c>
      <c r="N514" s="579">
        <v>7.1</v>
      </c>
      <c r="O514" s="579">
        <v>7.1</v>
      </c>
      <c r="P514" s="579">
        <v>7.1</v>
      </c>
    </row>
    <row r="515" spans="2:16" s="333" customFormat="1" ht="15" customHeight="1" x14ac:dyDescent="0.25">
      <c r="B515" s="465" t="s">
        <v>133</v>
      </c>
      <c r="C515" s="465" t="s">
        <v>193</v>
      </c>
      <c r="D515" s="579">
        <v>21.8</v>
      </c>
      <c r="E515" s="579">
        <v>17.7</v>
      </c>
      <c r="F515" s="579">
        <v>15.9</v>
      </c>
      <c r="G515" s="579">
        <v>14.5</v>
      </c>
      <c r="H515" s="579">
        <v>13.4</v>
      </c>
      <c r="I515" s="579">
        <v>12.8</v>
      </c>
      <c r="J515" s="579">
        <v>11.7</v>
      </c>
      <c r="K515" s="579">
        <v>10.5</v>
      </c>
      <c r="L515" s="579">
        <v>10.5</v>
      </c>
      <c r="M515" s="579">
        <v>10.5</v>
      </c>
      <c r="N515" s="579">
        <v>10.5</v>
      </c>
      <c r="O515" s="579">
        <v>10.5</v>
      </c>
      <c r="P515" s="579">
        <v>10.5</v>
      </c>
    </row>
    <row r="516" spans="2:16" s="333" customFormat="1" ht="15" customHeight="1" x14ac:dyDescent="0.25">
      <c r="B516" s="465" t="s">
        <v>128</v>
      </c>
      <c r="C516" s="465" t="s">
        <v>156</v>
      </c>
      <c r="D516" s="579">
        <v>10.1</v>
      </c>
      <c r="E516" s="579">
        <v>8.9</v>
      </c>
      <c r="F516" s="579">
        <v>7.8</v>
      </c>
      <c r="G516" s="579">
        <v>7.1</v>
      </c>
      <c r="H516" s="579">
        <v>6.7</v>
      </c>
      <c r="I516" s="579">
        <v>6.4</v>
      </c>
      <c r="J516" s="579">
        <v>5.7</v>
      </c>
      <c r="K516" s="579">
        <v>5.8</v>
      </c>
      <c r="L516" s="579">
        <v>5.8</v>
      </c>
      <c r="M516" s="579">
        <v>5.8</v>
      </c>
      <c r="N516" s="579">
        <v>5.8</v>
      </c>
      <c r="O516" s="579">
        <v>5.8</v>
      </c>
      <c r="P516" s="579">
        <v>5.8</v>
      </c>
    </row>
    <row r="517" spans="2:16" s="333" customFormat="1" ht="15" customHeight="1" x14ac:dyDescent="0.25">
      <c r="B517" s="465" t="s">
        <v>128</v>
      </c>
      <c r="C517" s="465" t="s">
        <v>158</v>
      </c>
      <c r="D517" s="579">
        <v>17.600000000000001</v>
      </c>
      <c r="E517" s="579">
        <v>14.1</v>
      </c>
      <c r="F517" s="579">
        <v>12.4</v>
      </c>
      <c r="G517" s="579">
        <v>11.3</v>
      </c>
      <c r="H517" s="579">
        <v>10.199999999999999</v>
      </c>
      <c r="I517" s="579">
        <v>10.199999999999999</v>
      </c>
      <c r="J517" s="579">
        <v>9.9</v>
      </c>
      <c r="K517" s="579">
        <v>9.8000000000000007</v>
      </c>
      <c r="L517" s="579">
        <v>9.8000000000000007</v>
      </c>
      <c r="M517" s="579">
        <v>9.8000000000000007</v>
      </c>
      <c r="N517" s="579">
        <v>9.8000000000000007</v>
      </c>
      <c r="O517" s="579">
        <v>9.8000000000000007</v>
      </c>
      <c r="P517" s="579">
        <v>9.8000000000000007</v>
      </c>
    </row>
    <row r="518" spans="2:16" s="333" customFormat="1" ht="15" customHeight="1" x14ac:dyDescent="0.25">
      <c r="B518" s="465" t="s">
        <v>128</v>
      </c>
      <c r="C518" s="465" t="s">
        <v>144</v>
      </c>
      <c r="D518" s="579">
        <v>7.1</v>
      </c>
      <c r="E518" s="579">
        <v>5.7</v>
      </c>
      <c r="F518" s="579">
        <v>5.2</v>
      </c>
      <c r="G518" s="579">
        <v>4.7</v>
      </c>
      <c r="H518" s="579">
        <v>4.5999999999999996</v>
      </c>
      <c r="I518" s="579">
        <v>4.5999999999999996</v>
      </c>
      <c r="J518" s="579">
        <v>4</v>
      </c>
      <c r="K518" s="579">
        <v>3.4</v>
      </c>
      <c r="L518" s="579">
        <v>3.4</v>
      </c>
      <c r="M518" s="579">
        <v>3.4</v>
      </c>
      <c r="N518" s="579">
        <v>3.4</v>
      </c>
      <c r="O518" s="579">
        <v>3.4</v>
      </c>
      <c r="P518" s="579">
        <v>3.4</v>
      </c>
    </row>
    <row r="519" spans="2:16" s="333" customFormat="1" ht="15" customHeight="1" x14ac:dyDescent="0.25">
      <c r="B519" s="465" t="s">
        <v>128</v>
      </c>
      <c r="C519" s="465" t="s">
        <v>101</v>
      </c>
      <c r="D519" s="579">
        <v>8.1999999999999993</v>
      </c>
      <c r="E519" s="579">
        <v>6.6</v>
      </c>
      <c r="F519" s="579">
        <v>6.1</v>
      </c>
      <c r="G519" s="579">
        <v>5.8</v>
      </c>
      <c r="H519" s="579">
        <v>5.3</v>
      </c>
      <c r="I519" s="579">
        <v>5.4</v>
      </c>
      <c r="J519" s="579">
        <v>5.2</v>
      </c>
      <c r="K519" s="579">
        <v>5.3</v>
      </c>
      <c r="L519" s="579">
        <v>5.3</v>
      </c>
      <c r="M519" s="579">
        <v>5.3</v>
      </c>
      <c r="N519" s="579">
        <v>5.3</v>
      </c>
      <c r="O519" s="579">
        <v>5.3</v>
      </c>
      <c r="P519" s="579">
        <v>5.3</v>
      </c>
    </row>
    <row r="520" spans="2:16" s="333" customFormat="1" ht="15" customHeight="1" x14ac:dyDescent="0.25">
      <c r="B520" s="465" t="s">
        <v>128</v>
      </c>
      <c r="C520" s="465" t="s">
        <v>193</v>
      </c>
      <c r="D520" s="579">
        <v>20.100000000000001</v>
      </c>
      <c r="E520" s="579">
        <v>16.5</v>
      </c>
      <c r="F520" s="579">
        <v>14.9</v>
      </c>
      <c r="G520" s="579">
        <v>13.6</v>
      </c>
      <c r="H520" s="579">
        <v>12.7</v>
      </c>
      <c r="I520" s="579">
        <v>12.2</v>
      </c>
      <c r="J520" s="579">
        <v>11.4</v>
      </c>
      <c r="K520" s="579">
        <v>10.6</v>
      </c>
      <c r="L520" s="579">
        <v>10.6</v>
      </c>
      <c r="M520" s="579">
        <v>10.6</v>
      </c>
      <c r="N520" s="579">
        <v>10.6</v>
      </c>
      <c r="O520" s="579">
        <v>10.6</v>
      </c>
      <c r="P520" s="579">
        <v>10.6</v>
      </c>
    </row>
    <row r="521" spans="2:16" s="333" customFormat="1" ht="15" customHeight="1" x14ac:dyDescent="0.25">
      <c r="B521" s="465" t="s">
        <v>156</v>
      </c>
      <c r="C521" s="465" t="s">
        <v>158</v>
      </c>
      <c r="D521" s="579">
        <v>18.3</v>
      </c>
      <c r="E521" s="579">
        <v>15.1</v>
      </c>
      <c r="F521" s="579">
        <v>13.5</v>
      </c>
      <c r="G521" s="579">
        <v>12.2</v>
      </c>
      <c r="H521" s="579">
        <v>11.3</v>
      </c>
      <c r="I521" s="579">
        <v>11.3</v>
      </c>
      <c r="J521" s="579">
        <v>11.2</v>
      </c>
      <c r="K521" s="579">
        <v>10.8</v>
      </c>
      <c r="L521" s="579">
        <v>10.8</v>
      </c>
      <c r="M521" s="579">
        <v>10.8</v>
      </c>
      <c r="N521" s="579">
        <v>10.8</v>
      </c>
      <c r="O521" s="579">
        <v>10.8</v>
      </c>
      <c r="P521" s="579">
        <v>10.8</v>
      </c>
    </row>
    <row r="522" spans="2:16" s="333" customFormat="1" ht="15" customHeight="1" x14ac:dyDescent="0.25">
      <c r="B522" s="465" t="s">
        <v>156</v>
      </c>
      <c r="C522" s="465" t="s">
        <v>144</v>
      </c>
      <c r="D522" s="579">
        <v>10</v>
      </c>
      <c r="E522" s="579">
        <v>8.5</v>
      </c>
      <c r="F522" s="579">
        <v>7.6</v>
      </c>
      <c r="G522" s="579">
        <v>6.9</v>
      </c>
      <c r="H522" s="579">
        <v>6.5</v>
      </c>
      <c r="I522" s="579">
        <v>6.3</v>
      </c>
      <c r="J522" s="579">
        <v>5.6</v>
      </c>
      <c r="K522" s="579">
        <v>5.6</v>
      </c>
      <c r="L522" s="579">
        <v>5.6</v>
      </c>
      <c r="M522" s="579">
        <v>5.6</v>
      </c>
      <c r="N522" s="579">
        <v>5.6</v>
      </c>
      <c r="O522" s="579">
        <v>5.6</v>
      </c>
      <c r="P522" s="579">
        <v>5.6</v>
      </c>
    </row>
    <row r="523" spans="2:16" s="333" customFormat="1" ht="15" customHeight="1" x14ac:dyDescent="0.25">
      <c r="B523" s="465" t="s">
        <v>156</v>
      </c>
      <c r="C523" s="465" t="s">
        <v>101</v>
      </c>
      <c r="D523" s="579">
        <v>11.2</v>
      </c>
      <c r="E523" s="579">
        <v>9.6999999999999993</v>
      </c>
      <c r="F523" s="579">
        <v>8.6999999999999993</v>
      </c>
      <c r="G523" s="579">
        <v>8.1</v>
      </c>
      <c r="H523" s="579">
        <v>7.3</v>
      </c>
      <c r="I523" s="579">
        <v>7.1</v>
      </c>
      <c r="J523" s="579">
        <v>6.2</v>
      </c>
      <c r="K523" s="579">
        <v>5.3</v>
      </c>
      <c r="L523" s="579">
        <v>5.3</v>
      </c>
      <c r="M523" s="579">
        <v>5.3</v>
      </c>
      <c r="N523" s="579">
        <v>5.3</v>
      </c>
      <c r="O523" s="579">
        <v>5.3</v>
      </c>
      <c r="P523" s="579">
        <v>5.3</v>
      </c>
    </row>
    <row r="524" spans="2:16" s="333" customFormat="1" ht="15" customHeight="1" x14ac:dyDescent="0.25">
      <c r="B524" s="465" t="s">
        <v>156</v>
      </c>
      <c r="C524" s="465" t="s">
        <v>193</v>
      </c>
      <c r="D524" s="579">
        <v>21.6</v>
      </c>
      <c r="E524" s="579">
        <v>18.7</v>
      </c>
      <c r="F524" s="579">
        <v>17</v>
      </c>
      <c r="G524" s="579">
        <v>15.5</v>
      </c>
      <c r="H524" s="579">
        <v>14.5</v>
      </c>
      <c r="I524" s="579">
        <v>14.1</v>
      </c>
      <c r="J524" s="579">
        <v>13</v>
      </c>
      <c r="K524" s="579">
        <v>12.5</v>
      </c>
      <c r="L524" s="579">
        <v>12.5</v>
      </c>
      <c r="M524" s="579">
        <v>12.5</v>
      </c>
      <c r="N524" s="579">
        <v>12.5</v>
      </c>
      <c r="O524" s="579">
        <v>12.5</v>
      </c>
      <c r="P524" s="579">
        <v>12.5</v>
      </c>
    </row>
    <row r="525" spans="2:16" s="333" customFormat="1" ht="15" customHeight="1" x14ac:dyDescent="0.25">
      <c r="B525" s="465" t="s">
        <v>158</v>
      </c>
      <c r="C525" s="465" t="s">
        <v>144</v>
      </c>
      <c r="D525" s="579">
        <v>18.8</v>
      </c>
      <c r="E525" s="579">
        <v>15.4</v>
      </c>
      <c r="F525" s="579">
        <v>13.8</v>
      </c>
      <c r="G525" s="579">
        <v>12.5</v>
      </c>
      <c r="H525" s="579">
        <v>11.5</v>
      </c>
      <c r="I525" s="579">
        <v>11.4</v>
      </c>
      <c r="J525" s="579">
        <v>11</v>
      </c>
      <c r="K525" s="579">
        <v>11.2</v>
      </c>
      <c r="L525" s="579">
        <v>11.2</v>
      </c>
      <c r="M525" s="579">
        <v>11.2</v>
      </c>
      <c r="N525" s="579">
        <v>11.2</v>
      </c>
      <c r="O525" s="579">
        <v>11.2</v>
      </c>
      <c r="P525" s="579">
        <v>11.2</v>
      </c>
    </row>
    <row r="526" spans="2:16" s="333" customFormat="1" ht="15" customHeight="1" x14ac:dyDescent="0.25">
      <c r="B526" s="465" t="s">
        <v>158</v>
      </c>
      <c r="C526" s="465" t="s">
        <v>101</v>
      </c>
      <c r="D526" s="579">
        <v>20.3</v>
      </c>
      <c r="E526" s="579">
        <v>16.399999999999999</v>
      </c>
      <c r="F526" s="579">
        <v>14.5</v>
      </c>
      <c r="G526" s="579">
        <v>13.3</v>
      </c>
      <c r="H526" s="579">
        <v>12</v>
      </c>
      <c r="I526" s="579">
        <v>11.9</v>
      </c>
      <c r="J526" s="579">
        <v>11.4</v>
      </c>
      <c r="K526" s="579">
        <v>11.5</v>
      </c>
      <c r="L526" s="579">
        <v>11.5</v>
      </c>
      <c r="M526" s="579">
        <v>11.5</v>
      </c>
      <c r="N526" s="579">
        <v>11.5</v>
      </c>
      <c r="O526" s="579">
        <v>11.5</v>
      </c>
      <c r="P526" s="579">
        <v>11.5</v>
      </c>
    </row>
    <row r="527" spans="2:16" s="333" customFormat="1" ht="15" customHeight="1" x14ac:dyDescent="0.25">
      <c r="B527" s="465" t="s">
        <v>158</v>
      </c>
      <c r="C527" s="465" t="s">
        <v>193</v>
      </c>
      <c r="D527" s="579">
        <v>21.8</v>
      </c>
      <c r="E527" s="579">
        <v>18.100000000000001</v>
      </c>
      <c r="F527" s="579">
        <v>16.2</v>
      </c>
      <c r="G527" s="579">
        <v>14.8</v>
      </c>
      <c r="H527" s="579">
        <v>13.7</v>
      </c>
      <c r="I527" s="579">
        <v>12.9</v>
      </c>
      <c r="J527" s="579">
        <v>12.1</v>
      </c>
      <c r="K527" s="579">
        <v>11.3</v>
      </c>
      <c r="L527" s="579">
        <v>11.3</v>
      </c>
      <c r="M527" s="579">
        <v>11.3</v>
      </c>
      <c r="N527" s="579">
        <v>11.3</v>
      </c>
      <c r="O527" s="579">
        <v>11.3</v>
      </c>
      <c r="P527" s="579">
        <v>11.3</v>
      </c>
    </row>
    <row r="528" spans="2:16" s="333" customFormat="1" ht="15" customHeight="1" x14ac:dyDescent="0.25">
      <c r="B528" s="465" t="s">
        <v>144</v>
      </c>
      <c r="C528" s="465" t="s">
        <v>101</v>
      </c>
      <c r="D528" s="579">
        <v>5.9</v>
      </c>
      <c r="E528" s="579">
        <v>5</v>
      </c>
      <c r="F528" s="579">
        <v>4.5999999999999996</v>
      </c>
      <c r="G528" s="579">
        <v>4.3</v>
      </c>
      <c r="H528" s="579">
        <v>4</v>
      </c>
      <c r="I528" s="579">
        <v>4.0999999999999996</v>
      </c>
      <c r="J528" s="579">
        <v>4</v>
      </c>
      <c r="K528" s="579">
        <v>4.3</v>
      </c>
      <c r="L528" s="579">
        <v>5.0999999999999996</v>
      </c>
      <c r="M528" s="579">
        <v>5.6</v>
      </c>
      <c r="N528" s="579">
        <v>5.6</v>
      </c>
      <c r="O528" s="579">
        <v>5.6</v>
      </c>
      <c r="P528" s="579">
        <v>5.6</v>
      </c>
    </row>
    <row r="529" spans="2:16" s="333" customFormat="1" ht="15" customHeight="1" x14ac:dyDescent="0.25">
      <c r="B529" s="465" t="s">
        <v>144</v>
      </c>
      <c r="C529" s="465" t="s">
        <v>193</v>
      </c>
      <c r="D529" s="579">
        <v>21.4</v>
      </c>
      <c r="E529" s="579">
        <v>17.8</v>
      </c>
      <c r="F529" s="579">
        <v>16.2</v>
      </c>
      <c r="G529" s="579">
        <v>14.8</v>
      </c>
      <c r="H529" s="579">
        <v>13.9</v>
      </c>
      <c r="I529" s="579">
        <v>13.2</v>
      </c>
      <c r="J529" s="579">
        <v>12.3</v>
      </c>
      <c r="K529" s="579">
        <v>11.3</v>
      </c>
      <c r="L529" s="579">
        <v>11.3</v>
      </c>
      <c r="M529" s="579">
        <v>11.3</v>
      </c>
      <c r="N529" s="579">
        <v>11.3</v>
      </c>
      <c r="O529" s="579">
        <v>11.3</v>
      </c>
      <c r="P529" s="579">
        <v>11.3</v>
      </c>
    </row>
    <row r="530" spans="2:16" s="333" customFormat="1" ht="15" customHeight="1" x14ac:dyDescent="0.25">
      <c r="B530" s="465" t="s">
        <v>177</v>
      </c>
      <c r="C530" s="465" t="s">
        <v>101</v>
      </c>
      <c r="D530" s="579">
        <v>2.9</v>
      </c>
      <c r="E530" s="579">
        <v>2.4</v>
      </c>
      <c r="F530" s="579">
        <v>2.1</v>
      </c>
      <c r="G530" s="579">
        <v>1.9</v>
      </c>
      <c r="H530" s="579">
        <v>1.7</v>
      </c>
      <c r="I530" s="579">
        <v>1.5</v>
      </c>
      <c r="J530" s="579">
        <v>1.4</v>
      </c>
      <c r="K530" s="579">
        <v>1.2</v>
      </c>
      <c r="L530" s="579">
        <v>1.2</v>
      </c>
      <c r="M530" s="579">
        <v>1.2</v>
      </c>
      <c r="N530" s="579">
        <v>1.2</v>
      </c>
      <c r="O530" s="579">
        <v>1.2</v>
      </c>
      <c r="P530" s="579">
        <v>1.2</v>
      </c>
    </row>
    <row r="531" spans="2:16" s="333" customFormat="1" ht="15" customHeight="1" x14ac:dyDescent="0.25">
      <c r="B531" s="465" t="s">
        <v>101</v>
      </c>
      <c r="C531" s="465" t="s">
        <v>174</v>
      </c>
      <c r="D531" s="579">
        <v>7.3</v>
      </c>
      <c r="E531" s="579">
        <v>6.1</v>
      </c>
      <c r="F531" s="579">
        <v>5.3</v>
      </c>
      <c r="G531" s="579">
        <v>4.9000000000000004</v>
      </c>
      <c r="H531" s="579">
        <v>4.4000000000000004</v>
      </c>
      <c r="I531" s="579">
        <v>3.9</v>
      </c>
      <c r="J531" s="579">
        <v>3.4</v>
      </c>
      <c r="K531" s="579">
        <v>2.9</v>
      </c>
      <c r="L531" s="579">
        <v>2.9</v>
      </c>
      <c r="M531" s="579">
        <v>2.9</v>
      </c>
      <c r="N531" s="579">
        <v>2.9</v>
      </c>
      <c r="O531" s="579">
        <v>2.9</v>
      </c>
      <c r="P531" s="579">
        <v>2.9</v>
      </c>
    </row>
    <row r="532" spans="2:16" s="333" customFormat="1" ht="15" customHeight="1" x14ac:dyDescent="0.25">
      <c r="B532" s="465" t="s">
        <v>101</v>
      </c>
      <c r="C532" s="465" t="s">
        <v>646</v>
      </c>
      <c r="D532" s="579">
        <v>33.4</v>
      </c>
      <c r="E532" s="579">
        <v>26.1</v>
      </c>
      <c r="F532" s="579">
        <v>22.6</v>
      </c>
      <c r="G532" s="579">
        <v>20.5</v>
      </c>
      <c r="H532" s="579">
        <v>18.5</v>
      </c>
      <c r="I532" s="579">
        <v>17.2</v>
      </c>
      <c r="J532" s="579">
        <v>16.100000000000001</v>
      </c>
      <c r="K532" s="579">
        <v>14.1</v>
      </c>
      <c r="L532" s="579">
        <v>14.1</v>
      </c>
      <c r="M532" s="579">
        <v>14.1</v>
      </c>
      <c r="N532" s="579">
        <v>14.1</v>
      </c>
      <c r="O532" s="579">
        <v>14.1</v>
      </c>
      <c r="P532" s="579">
        <v>14.1</v>
      </c>
    </row>
    <row r="533" spans="2:16" s="333" customFormat="1" ht="15" customHeight="1" x14ac:dyDescent="0.25">
      <c r="B533" s="465" t="s">
        <v>101</v>
      </c>
      <c r="C533" s="465" t="s">
        <v>193</v>
      </c>
      <c r="D533" s="579">
        <v>23.7</v>
      </c>
      <c r="E533" s="579">
        <v>19.5</v>
      </c>
      <c r="F533" s="579">
        <v>17.7</v>
      </c>
      <c r="G533" s="579">
        <v>16.399999999999999</v>
      </c>
      <c r="H533" s="579">
        <v>15</v>
      </c>
      <c r="I533" s="579">
        <v>14.2</v>
      </c>
      <c r="J533" s="579">
        <v>13.1</v>
      </c>
      <c r="K533" s="579">
        <v>12.3</v>
      </c>
      <c r="L533" s="579">
        <v>12.3</v>
      </c>
      <c r="M533" s="579">
        <v>12.3</v>
      </c>
      <c r="N533" s="579">
        <v>12.3</v>
      </c>
      <c r="O533" s="579">
        <v>12.3</v>
      </c>
      <c r="P533" s="579">
        <v>12.3</v>
      </c>
    </row>
    <row r="534" spans="2:16" ht="15" customHeight="1" x14ac:dyDescent="0.25">
      <c r="B534" s="4"/>
    </row>
  </sheetData>
  <sheetProtection formatCells="0" formatColumns="0" formatRows="0" insertColumns="0" insertRows="0"/>
  <dataValidations count="2">
    <dataValidation type="custom" allowBlank="1" showErrorMessage="1" errorTitle="Data entry error:" error="Please enter a numeric value or leave blank!" sqref="D8:P533">
      <formula1>OR(ISNUMBER(D8),ISBLANK(D8))</formula1>
    </dataValidation>
    <dataValidation type="list" allowBlank="1" showInputMessage="1" showErrorMessage="1" sqref="B8:C533">
      <formula1>$B$549:$B$735</formula1>
    </dataValidation>
  </dataValidations>
  <pageMargins left="0.7" right="0.7" top="0.75" bottom="0.75" header="0.3" footer="0.3"/>
  <pageSetup scale="10" fitToHeight="2" orientation="portrait" r:id="rId1"/>
  <headerFooter>
    <oddFooter>&amp;LPrinted: &amp;D&amp;R&amp;P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AC284"/>
  <sheetViews>
    <sheetView showGridLines="0" zoomScale="80" zoomScaleNormal="80" workbookViewId="0">
      <pane xSplit="2" ySplit="6" topLeftCell="C7" activePane="bottomRight" state="frozen"/>
      <selection pane="topRight"/>
      <selection pane="bottomLeft"/>
      <selection pane="bottomRight" activeCell="C7" sqref="C7"/>
    </sheetView>
  </sheetViews>
  <sheetFormatPr defaultColWidth="9.140625" defaultRowHeight="15" x14ac:dyDescent="0.25"/>
  <cols>
    <col min="1" max="1" width="1.5703125" style="315" customWidth="1"/>
    <col min="2" max="2" width="36.5703125" style="323" customWidth="1"/>
    <col min="3" max="15" width="11.7109375" style="317" customWidth="1"/>
    <col min="16" max="16" width="10.7109375" style="317" hidden="1" customWidth="1"/>
    <col min="17" max="17" width="3.7109375" style="317" hidden="1" customWidth="1"/>
    <col min="18" max="18" width="3.85546875" style="317" hidden="1" customWidth="1"/>
    <col min="19" max="19" width="10.140625" style="333" hidden="1" customWidth="1"/>
    <col min="20" max="21" width="10.140625" style="315" hidden="1" customWidth="1"/>
    <col min="22" max="22" width="8.140625" style="315" hidden="1" customWidth="1"/>
    <col min="23" max="25" width="10.140625" style="315" hidden="1" customWidth="1"/>
    <col min="26" max="26" width="10.140625" style="333" hidden="1" customWidth="1"/>
    <col min="27" max="27" width="3.7109375" style="315" hidden="1" customWidth="1"/>
    <col min="28" max="28" width="2.140625" style="315" customWidth="1"/>
    <col min="29" max="16384" width="9.140625" style="315"/>
  </cols>
  <sheetData>
    <row r="1" spans="1:29" s="318" customFormat="1" ht="15.75" x14ac:dyDescent="0.25">
      <c r="A1" s="9" t="str">
        <f>TemplateName</f>
        <v>CCAR 2014 Market Shocks: Severely Adverse Scenario</v>
      </c>
      <c r="B1" s="322"/>
      <c r="C1" s="320"/>
      <c r="D1" s="320"/>
      <c r="E1" s="320"/>
      <c r="F1" s="320"/>
      <c r="G1" s="320"/>
      <c r="H1" s="320"/>
      <c r="I1" s="320"/>
      <c r="J1" s="320"/>
      <c r="K1" s="320"/>
      <c r="L1" s="320"/>
      <c r="M1" s="320"/>
      <c r="N1" s="320"/>
      <c r="O1" s="320"/>
      <c r="P1" s="9"/>
      <c r="Q1" s="320"/>
      <c r="R1" s="320"/>
      <c r="S1" s="335"/>
      <c r="X1"/>
      <c r="Y1"/>
      <c r="Z1"/>
    </row>
    <row r="2" spans="1:29" s="318" customFormat="1" ht="15.75" x14ac:dyDescent="0.25">
      <c r="A2" s="172" t="s">
        <v>262</v>
      </c>
      <c r="B2" s="322"/>
      <c r="C2" s="320"/>
      <c r="D2" s="320"/>
      <c r="E2" s="320"/>
      <c r="F2" s="320"/>
      <c r="G2" s="320"/>
      <c r="H2" s="320"/>
      <c r="I2" s="320"/>
      <c r="J2" s="320"/>
      <c r="K2" s="320"/>
      <c r="L2" s="320"/>
      <c r="M2" s="320"/>
      <c r="N2" s="320"/>
      <c r="O2" s="320"/>
      <c r="P2" s="320"/>
      <c r="Q2" s="320"/>
      <c r="R2" s="320"/>
      <c r="S2" s="335"/>
      <c r="X2"/>
      <c r="Y2"/>
      <c r="Z2"/>
    </row>
    <row r="3" spans="1:29" x14ac:dyDescent="0.25">
      <c r="B3" s="77"/>
    </row>
    <row r="4" spans="1:29" ht="18.75" x14ac:dyDescent="0.3">
      <c r="B4" s="321"/>
      <c r="C4" s="78"/>
      <c r="D4" s="78"/>
      <c r="E4" s="78"/>
      <c r="F4" s="78"/>
      <c r="G4" s="78"/>
      <c r="H4" s="78"/>
      <c r="I4" s="78"/>
      <c r="J4" s="78"/>
      <c r="K4" s="78"/>
      <c r="L4" s="78"/>
    </row>
    <row r="5" spans="1:29" x14ac:dyDescent="0.25">
      <c r="C5" s="625" t="s">
        <v>263</v>
      </c>
      <c r="D5" s="626"/>
      <c r="E5" s="626"/>
      <c r="F5" s="626"/>
      <c r="G5" s="626"/>
      <c r="H5" s="626"/>
      <c r="I5" s="626"/>
      <c r="J5" s="626"/>
      <c r="K5" s="626"/>
      <c r="L5" s="626"/>
      <c r="M5" s="626"/>
      <c r="N5" s="626"/>
      <c r="O5" s="626"/>
      <c r="P5" s="627"/>
      <c r="Q5" s="309"/>
      <c r="R5" s="628" t="s">
        <v>669</v>
      </c>
      <c r="S5" s="629"/>
      <c r="T5" s="630"/>
      <c r="U5" s="630"/>
      <c r="V5" s="630"/>
      <c r="W5" s="630"/>
      <c r="X5" s="630"/>
      <c r="Y5" s="630"/>
      <c r="Z5" s="629"/>
      <c r="AA5" s="631"/>
      <c r="AB5" s="581"/>
    </row>
    <row r="6" spans="1:29" ht="21" x14ac:dyDescent="0.35">
      <c r="A6" s="1"/>
      <c r="B6" s="79" t="s">
        <v>744</v>
      </c>
      <c r="C6" s="136" t="s">
        <v>467</v>
      </c>
      <c r="D6" s="136" t="s">
        <v>198</v>
      </c>
      <c r="E6" s="136" t="s">
        <v>199</v>
      </c>
      <c r="F6" s="136" t="s">
        <v>200</v>
      </c>
      <c r="G6" s="136" t="s">
        <v>464</v>
      </c>
      <c r="H6" s="136" t="s">
        <v>468</v>
      </c>
      <c r="I6" s="136" t="s">
        <v>449</v>
      </c>
      <c r="J6" s="136" t="s">
        <v>450</v>
      </c>
      <c r="K6" s="136" t="s">
        <v>451</v>
      </c>
      <c r="L6" s="136" t="s">
        <v>452</v>
      </c>
      <c r="M6" s="136" t="s">
        <v>469</v>
      </c>
      <c r="N6" s="136" t="s">
        <v>465</v>
      </c>
      <c r="O6" s="136" t="s">
        <v>466</v>
      </c>
      <c r="P6" s="245" t="s">
        <v>197</v>
      </c>
      <c r="R6" s="325"/>
      <c r="S6" s="325" t="s">
        <v>264</v>
      </c>
      <c r="T6" s="325" t="s">
        <v>265</v>
      </c>
      <c r="U6" s="325" t="s">
        <v>266</v>
      </c>
      <c r="V6" s="326" t="s">
        <v>267</v>
      </c>
      <c r="W6" s="325" t="s">
        <v>268</v>
      </c>
      <c r="X6" s="325" t="s">
        <v>269</v>
      </c>
      <c r="Y6" s="325" t="s">
        <v>492</v>
      </c>
      <c r="Z6" s="325" t="s">
        <v>270</v>
      </c>
      <c r="AA6" s="325"/>
      <c r="AB6" s="1"/>
    </row>
    <row r="7" spans="1:29" x14ac:dyDescent="0.25">
      <c r="B7" s="1" t="s">
        <v>503</v>
      </c>
      <c r="C7" s="321"/>
      <c r="D7" s="321"/>
      <c r="E7" s="321"/>
      <c r="F7" s="321"/>
      <c r="G7" s="321"/>
      <c r="H7" s="321"/>
      <c r="I7" s="321"/>
      <c r="J7" s="321"/>
      <c r="K7" s="321"/>
      <c r="L7" s="321"/>
      <c r="M7" s="321"/>
      <c r="N7" s="321"/>
      <c r="O7" s="321"/>
      <c r="P7" s="321"/>
      <c r="V7" s="319"/>
    </row>
    <row r="8" spans="1:29" x14ac:dyDescent="0.25">
      <c r="B8" s="80" t="s">
        <v>272</v>
      </c>
      <c r="C8" s="579">
        <v>0</v>
      </c>
      <c r="D8" s="579">
        <v>2.9</v>
      </c>
      <c r="E8" s="579">
        <v>7.2</v>
      </c>
      <c r="F8" s="579">
        <v>18.100000000000001</v>
      </c>
      <c r="G8" s="579">
        <v>36.1</v>
      </c>
      <c r="H8" s="579">
        <v>108.4</v>
      </c>
      <c r="I8" s="579">
        <v>137.30000000000001</v>
      </c>
      <c r="J8" s="579">
        <v>144.5</v>
      </c>
      <c r="K8" s="579">
        <v>159</v>
      </c>
      <c r="L8" s="579">
        <v>162.6</v>
      </c>
      <c r="M8" s="579">
        <v>187.9</v>
      </c>
      <c r="N8" s="579">
        <v>209.5</v>
      </c>
      <c r="O8" s="579">
        <v>231.2</v>
      </c>
      <c r="P8" s="195">
        <f>SUM(C8:O8)</f>
        <v>1404.7</v>
      </c>
      <c r="R8" s="311"/>
      <c r="S8" s="311"/>
      <c r="T8" s="311"/>
      <c r="U8" s="397"/>
      <c r="V8" s="176">
        <v>0</v>
      </c>
      <c r="W8" s="311"/>
      <c r="X8" s="311"/>
      <c r="Y8" s="397"/>
      <c r="Z8" s="397"/>
      <c r="AA8" s="174"/>
    </row>
    <row r="9" spans="1:29" s="333" customFormat="1" x14ac:dyDescent="0.25">
      <c r="B9" s="81" t="s">
        <v>274</v>
      </c>
      <c r="C9" s="579">
        <v>0</v>
      </c>
      <c r="D9" s="579">
        <v>2.9</v>
      </c>
      <c r="E9" s="579">
        <v>7.2</v>
      </c>
      <c r="F9" s="579">
        <v>18.100000000000001</v>
      </c>
      <c r="G9" s="579">
        <v>36.1</v>
      </c>
      <c r="H9" s="579">
        <v>108.4</v>
      </c>
      <c r="I9" s="579">
        <v>137.30000000000001</v>
      </c>
      <c r="J9" s="579">
        <v>144.5</v>
      </c>
      <c r="K9" s="579">
        <v>159</v>
      </c>
      <c r="L9" s="579">
        <v>162.6</v>
      </c>
      <c r="M9" s="579">
        <v>187.9</v>
      </c>
      <c r="N9" s="579">
        <v>209.5</v>
      </c>
      <c r="O9" s="579">
        <v>231.2</v>
      </c>
      <c r="P9" s="340">
        <f t="shared" ref="P9:P10" si="0">SUM(C9:O9)</f>
        <v>1404.7</v>
      </c>
      <c r="Q9" s="334"/>
      <c r="R9" s="311"/>
      <c r="S9" s="311"/>
      <c r="T9" s="311"/>
      <c r="U9" s="397"/>
      <c r="V9" s="177">
        <v>0</v>
      </c>
      <c r="W9" s="311"/>
      <c r="X9" s="311"/>
      <c r="Y9" s="397"/>
      <c r="Z9" s="397"/>
      <c r="AA9" s="174"/>
    </row>
    <row r="10" spans="1:29" s="333" customFormat="1" x14ac:dyDescent="0.25">
      <c r="B10" s="81" t="s">
        <v>612</v>
      </c>
      <c r="C10" s="579">
        <v>0</v>
      </c>
      <c r="D10" s="579">
        <v>2.9</v>
      </c>
      <c r="E10" s="579">
        <v>7.2</v>
      </c>
      <c r="F10" s="579">
        <v>18.100000000000001</v>
      </c>
      <c r="G10" s="579">
        <v>36.1</v>
      </c>
      <c r="H10" s="579">
        <v>108.4</v>
      </c>
      <c r="I10" s="579">
        <v>137.30000000000001</v>
      </c>
      <c r="J10" s="579">
        <v>144.5</v>
      </c>
      <c r="K10" s="579">
        <v>159</v>
      </c>
      <c r="L10" s="579">
        <v>162.6</v>
      </c>
      <c r="M10" s="579">
        <v>187.9</v>
      </c>
      <c r="N10" s="579">
        <v>209.5</v>
      </c>
      <c r="O10" s="579">
        <v>231.2</v>
      </c>
      <c r="P10" s="340">
        <f t="shared" si="0"/>
        <v>1404.7</v>
      </c>
      <c r="Q10" s="334"/>
      <c r="R10" s="311"/>
      <c r="S10" s="311"/>
      <c r="T10" s="311"/>
      <c r="U10" s="397"/>
      <c r="V10" s="177">
        <v>0</v>
      </c>
      <c r="W10" s="311"/>
      <c r="X10" s="311"/>
      <c r="Y10" s="397"/>
      <c r="Z10" s="397"/>
      <c r="AA10" s="174"/>
    </row>
    <row r="11" spans="1:29" x14ac:dyDescent="0.25">
      <c r="B11" s="81" t="s">
        <v>504</v>
      </c>
      <c r="C11" s="579">
        <v>0</v>
      </c>
      <c r="D11" s="579">
        <v>3.4</v>
      </c>
      <c r="E11" s="579">
        <v>8.5</v>
      </c>
      <c r="F11" s="579">
        <v>21.3</v>
      </c>
      <c r="G11" s="579">
        <v>42.5</v>
      </c>
      <c r="H11" s="579">
        <v>127.5</v>
      </c>
      <c r="I11" s="579">
        <v>161.5</v>
      </c>
      <c r="J11" s="579">
        <v>170</v>
      </c>
      <c r="K11" s="579">
        <v>187</v>
      </c>
      <c r="L11" s="579">
        <v>191.3</v>
      </c>
      <c r="M11" s="579">
        <v>221</v>
      </c>
      <c r="N11" s="579">
        <v>246.5</v>
      </c>
      <c r="O11" s="579">
        <v>272</v>
      </c>
      <c r="P11" s="324">
        <f>SUM(C11:O11)</f>
        <v>1652.5</v>
      </c>
      <c r="R11" s="311"/>
      <c r="S11" s="311"/>
      <c r="T11" s="311"/>
      <c r="U11" s="397"/>
      <c r="V11" s="217">
        <v>0</v>
      </c>
      <c r="W11" s="311"/>
      <c r="X11" s="311"/>
      <c r="Y11" s="397"/>
      <c r="Z11" s="397"/>
      <c r="AA11" s="174"/>
    </row>
    <row r="12" spans="1:29" x14ac:dyDescent="0.25">
      <c r="B12" s="81" t="s">
        <v>505</v>
      </c>
      <c r="C12" s="557"/>
      <c r="D12" s="557"/>
      <c r="E12" s="557"/>
      <c r="F12" s="557"/>
      <c r="G12" s="557"/>
      <c r="H12" s="557"/>
      <c r="I12" s="557"/>
      <c r="J12" s="557"/>
      <c r="K12" s="557"/>
      <c r="L12" s="557"/>
      <c r="M12" s="557"/>
      <c r="N12" s="557"/>
      <c r="O12" s="557"/>
      <c r="P12" s="324">
        <f>SUM(C12:O12)</f>
        <v>0</v>
      </c>
      <c r="R12" s="413"/>
      <c r="S12" s="413"/>
      <c r="T12" s="413"/>
      <c r="U12" s="413"/>
      <c r="V12" s="413"/>
      <c r="W12" s="413"/>
      <c r="X12" s="413"/>
      <c r="Y12" s="413"/>
      <c r="Z12" s="413"/>
      <c r="AA12" s="413"/>
    </row>
    <row r="13" spans="1:29" x14ac:dyDescent="0.25">
      <c r="B13" s="82" t="s">
        <v>273</v>
      </c>
      <c r="C13" s="579">
        <v>0</v>
      </c>
      <c r="D13" s="579">
        <v>2.9</v>
      </c>
      <c r="E13" s="579">
        <v>7.2</v>
      </c>
      <c r="F13" s="579">
        <v>18.100000000000001</v>
      </c>
      <c r="G13" s="579">
        <v>36.1</v>
      </c>
      <c r="H13" s="579">
        <v>108.4</v>
      </c>
      <c r="I13" s="579">
        <v>137.30000000000001</v>
      </c>
      <c r="J13" s="579">
        <v>144.5</v>
      </c>
      <c r="K13" s="579">
        <v>159</v>
      </c>
      <c r="L13" s="579">
        <v>162.6</v>
      </c>
      <c r="M13" s="579">
        <v>187.9</v>
      </c>
      <c r="N13" s="579">
        <v>209.5</v>
      </c>
      <c r="O13" s="579">
        <v>231.2</v>
      </c>
      <c r="P13" s="324">
        <f>SUM(C13:O13)</f>
        <v>1404.7</v>
      </c>
      <c r="R13" s="398"/>
      <c r="S13" s="398"/>
      <c r="T13" s="398"/>
      <c r="U13" s="399"/>
      <c r="V13" s="176">
        <v>0</v>
      </c>
      <c r="W13" s="398"/>
      <c r="X13" s="398"/>
      <c r="Y13" s="399"/>
      <c r="Z13" s="399"/>
      <c r="AA13" s="174"/>
      <c r="AC13" s="580"/>
    </row>
    <row r="14" spans="1:29" hidden="1" x14ac:dyDescent="0.25">
      <c r="A14" s="313"/>
      <c r="B14" s="241" t="s">
        <v>506</v>
      </c>
      <c r="C14" s="188">
        <f>SUM(C8:C13)</f>
        <v>0</v>
      </c>
      <c r="D14" s="189">
        <f t="shared" ref="D14:P14" si="1">SUM(D8:D13)</f>
        <v>15</v>
      </c>
      <c r="E14" s="189">
        <f t="shared" si="1"/>
        <v>37.300000000000004</v>
      </c>
      <c r="F14" s="189">
        <f t="shared" si="1"/>
        <v>93.700000000000017</v>
      </c>
      <c r="G14" s="189">
        <f t="shared" si="1"/>
        <v>186.9</v>
      </c>
      <c r="H14" s="189">
        <f t="shared" si="1"/>
        <v>561.1</v>
      </c>
      <c r="I14" s="189">
        <f t="shared" si="1"/>
        <v>710.7</v>
      </c>
      <c r="J14" s="189">
        <f t="shared" si="1"/>
        <v>748</v>
      </c>
      <c r="K14" s="189">
        <f t="shared" si="1"/>
        <v>823</v>
      </c>
      <c r="L14" s="189">
        <f t="shared" si="1"/>
        <v>841.69999999999993</v>
      </c>
      <c r="M14" s="189">
        <f t="shared" si="1"/>
        <v>972.6</v>
      </c>
      <c r="N14" s="189">
        <f t="shared" si="1"/>
        <v>1084.5</v>
      </c>
      <c r="O14" s="189">
        <f t="shared" si="1"/>
        <v>1196.8</v>
      </c>
      <c r="P14" s="190">
        <f t="shared" si="1"/>
        <v>7271.3</v>
      </c>
      <c r="Q14" s="314"/>
      <c r="R14" s="342">
        <f>SUM(R8:R13)</f>
        <v>0</v>
      </c>
      <c r="S14" s="342">
        <f t="shared" ref="S14:T14" si="2">SUM(S8:S13)</f>
        <v>0</v>
      </c>
      <c r="T14" s="342">
        <f t="shared" si="2"/>
        <v>0</v>
      </c>
      <c r="U14" s="342">
        <f t="shared" ref="U14" si="3">SUM(U8:U13)</f>
        <v>0</v>
      </c>
      <c r="V14" s="342">
        <f t="shared" ref="V14" si="4">SUM(V8:V13)</f>
        <v>0</v>
      </c>
      <c r="W14" s="342">
        <f t="shared" ref="W14" si="5">SUM(W8:W13)</f>
        <v>0</v>
      </c>
      <c r="X14" s="342">
        <f t="shared" ref="X14" si="6">SUM(X8:X13)</f>
        <v>0</v>
      </c>
      <c r="Y14" s="342">
        <f t="shared" ref="Y14:Z14" si="7">SUM(Y8:Y13)</f>
        <v>0</v>
      </c>
      <c r="Z14" s="342">
        <f t="shared" si="7"/>
        <v>0</v>
      </c>
      <c r="AA14" s="342">
        <f t="shared" ref="AA14" si="8">SUM(AA8:AA13)</f>
        <v>0</v>
      </c>
      <c r="AB14" s="313"/>
    </row>
    <row r="15" spans="1:29" x14ac:dyDescent="0.25">
      <c r="B15" s="1"/>
      <c r="C15" s="321"/>
      <c r="D15" s="321"/>
      <c r="E15" s="321"/>
      <c r="F15" s="321"/>
      <c r="G15" s="321"/>
      <c r="H15" s="321"/>
      <c r="I15" s="321"/>
      <c r="J15" s="321"/>
      <c r="K15" s="321"/>
      <c r="L15" s="321"/>
      <c r="M15" s="321"/>
      <c r="N15" s="321"/>
      <c r="O15" s="321"/>
      <c r="P15" s="321"/>
      <c r="V15" s="319"/>
    </row>
    <row r="16" spans="1:29" x14ac:dyDescent="0.25">
      <c r="B16" s="1"/>
      <c r="C16" s="321"/>
      <c r="D16" s="321"/>
      <c r="E16" s="321"/>
      <c r="F16" s="321"/>
      <c r="G16" s="321"/>
      <c r="H16" s="321"/>
      <c r="I16" s="321"/>
      <c r="J16" s="321"/>
      <c r="K16" s="321"/>
      <c r="L16" s="321"/>
      <c r="M16" s="321"/>
      <c r="N16" s="321"/>
      <c r="O16" s="321"/>
      <c r="P16" s="321"/>
      <c r="V16" s="319"/>
    </row>
    <row r="17" spans="2:29" x14ac:dyDescent="0.25">
      <c r="B17" s="1" t="s">
        <v>507</v>
      </c>
      <c r="C17" s="321"/>
      <c r="D17" s="321"/>
      <c r="E17" s="321"/>
      <c r="F17" s="321"/>
      <c r="G17" s="321"/>
      <c r="H17" s="321"/>
      <c r="I17" s="321"/>
      <c r="J17" s="321"/>
      <c r="K17" s="321"/>
      <c r="L17" s="321"/>
      <c r="M17" s="321"/>
      <c r="N17" s="321"/>
      <c r="O17" s="321"/>
      <c r="P17" s="321"/>
      <c r="V17" s="319"/>
    </row>
    <row r="18" spans="2:29" x14ac:dyDescent="0.25">
      <c r="B18" s="80" t="s">
        <v>508</v>
      </c>
      <c r="C18" s="185"/>
      <c r="D18" s="185"/>
      <c r="E18" s="185"/>
      <c r="F18" s="185"/>
      <c r="G18" s="185"/>
      <c r="H18" s="185"/>
      <c r="I18" s="185"/>
      <c r="J18" s="185"/>
      <c r="K18" s="185"/>
      <c r="L18" s="185"/>
      <c r="M18" s="185"/>
      <c r="N18" s="185"/>
      <c r="O18" s="185"/>
      <c r="P18" s="195">
        <f t="shared" ref="P18:P23" si="9">SUM(C18:O18)</f>
        <v>0</v>
      </c>
      <c r="R18" s="315"/>
    </row>
    <row r="19" spans="2:29" x14ac:dyDescent="0.25">
      <c r="B19" s="81" t="s">
        <v>509</v>
      </c>
      <c r="C19" s="185"/>
      <c r="D19" s="185"/>
      <c r="E19" s="185"/>
      <c r="F19" s="185"/>
      <c r="G19" s="185"/>
      <c r="H19" s="185"/>
      <c r="I19" s="185"/>
      <c r="J19" s="185"/>
      <c r="K19" s="185"/>
      <c r="L19" s="185"/>
      <c r="M19" s="185"/>
      <c r="N19" s="185"/>
      <c r="O19" s="185"/>
      <c r="P19" s="324">
        <f t="shared" si="9"/>
        <v>0</v>
      </c>
      <c r="R19" s="315"/>
    </row>
    <row r="20" spans="2:29" x14ac:dyDescent="0.25">
      <c r="B20" s="81" t="s">
        <v>510</v>
      </c>
      <c r="C20" s="185"/>
      <c r="D20" s="185"/>
      <c r="E20" s="185"/>
      <c r="F20" s="185"/>
      <c r="G20" s="185"/>
      <c r="H20" s="185"/>
      <c r="I20" s="185"/>
      <c r="J20" s="185"/>
      <c r="K20" s="185"/>
      <c r="L20" s="185"/>
      <c r="M20" s="185"/>
      <c r="N20" s="185"/>
      <c r="O20" s="185"/>
      <c r="P20" s="324">
        <f t="shared" si="9"/>
        <v>0</v>
      </c>
      <c r="R20" s="315"/>
    </row>
    <row r="21" spans="2:29" x14ac:dyDescent="0.25">
      <c r="B21" s="81" t="s">
        <v>511</v>
      </c>
      <c r="C21" s="185"/>
      <c r="D21" s="185"/>
      <c r="E21" s="185"/>
      <c r="F21" s="185"/>
      <c r="G21" s="185"/>
      <c r="H21" s="185"/>
      <c r="I21" s="185"/>
      <c r="J21" s="185"/>
      <c r="K21" s="185"/>
      <c r="L21" s="185"/>
      <c r="M21" s="185"/>
      <c r="N21" s="185"/>
      <c r="O21" s="185"/>
      <c r="P21" s="324">
        <f t="shared" si="9"/>
        <v>0</v>
      </c>
      <c r="R21" s="315"/>
    </row>
    <row r="22" spans="2:29" x14ac:dyDescent="0.25">
      <c r="B22" s="81" t="s">
        <v>512</v>
      </c>
      <c r="C22" s="185"/>
      <c r="D22" s="185"/>
      <c r="E22" s="185"/>
      <c r="F22" s="185"/>
      <c r="G22" s="185"/>
      <c r="H22" s="185"/>
      <c r="I22" s="185"/>
      <c r="J22" s="185"/>
      <c r="K22" s="185"/>
      <c r="L22" s="185"/>
      <c r="M22" s="185"/>
      <c r="N22" s="185"/>
      <c r="O22" s="185"/>
      <c r="P22" s="324">
        <f t="shared" si="9"/>
        <v>0</v>
      </c>
      <c r="R22" s="315"/>
    </row>
    <row r="23" spans="2:29" x14ac:dyDescent="0.25">
      <c r="B23" s="82" t="s">
        <v>513</v>
      </c>
      <c r="C23" s="185"/>
      <c r="D23" s="185"/>
      <c r="E23" s="185"/>
      <c r="F23" s="185"/>
      <c r="G23" s="185"/>
      <c r="H23" s="185"/>
      <c r="I23" s="185"/>
      <c r="J23" s="185"/>
      <c r="K23" s="185"/>
      <c r="L23" s="185"/>
      <c r="M23" s="185"/>
      <c r="N23" s="185"/>
      <c r="O23" s="185"/>
      <c r="P23" s="196">
        <f t="shared" si="9"/>
        <v>0</v>
      </c>
      <c r="R23" s="315"/>
      <c r="AC23" s="580"/>
    </row>
    <row r="24" spans="2:29" x14ac:dyDescent="0.25">
      <c r="S24" s="338"/>
      <c r="T24" s="322"/>
      <c r="U24" s="322"/>
      <c r="V24" s="316"/>
      <c r="W24" s="322"/>
      <c r="X24" s="322"/>
      <c r="Y24" s="322"/>
      <c r="Z24" s="338"/>
    </row>
    <row r="25" spans="2:29" x14ac:dyDescent="0.25">
      <c r="S25" s="338"/>
      <c r="T25" s="322"/>
      <c r="U25" s="322"/>
      <c r="V25" s="316"/>
      <c r="W25" s="322"/>
      <c r="X25" s="322"/>
      <c r="Y25" s="322"/>
      <c r="Z25" s="338"/>
    </row>
    <row r="26" spans="2:29" x14ac:dyDescent="0.25">
      <c r="B26" s="1" t="s">
        <v>514</v>
      </c>
      <c r="C26" s="321"/>
      <c r="D26" s="321"/>
      <c r="E26" s="321"/>
      <c r="F26" s="321"/>
      <c r="G26" s="321"/>
      <c r="H26" s="321"/>
      <c r="I26" s="321"/>
      <c r="J26" s="321"/>
      <c r="K26" s="321"/>
      <c r="L26" s="321"/>
      <c r="M26" s="321"/>
      <c r="N26" s="321"/>
      <c r="O26" s="321"/>
      <c r="P26" s="321"/>
      <c r="V26" s="319"/>
    </row>
    <row r="27" spans="2:29" x14ac:dyDescent="0.25">
      <c r="B27" s="80" t="s">
        <v>272</v>
      </c>
      <c r="C27" s="579">
        <v>0</v>
      </c>
      <c r="D27" s="579">
        <v>4</v>
      </c>
      <c r="E27" s="579">
        <v>10</v>
      </c>
      <c r="F27" s="579">
        <v>25</v>
      </c>
      <c r="G27" s="579">
        <v>50</v>
      </c>
      <c r="H27" s="579">
        <v>150</v>
      </c>
      <c r="I27" s="579">
        <v>190</v>
      </c>
      <c r="J27" s="579">
        <v>200</v>
      </c>
      <c r="K27" s="579">
        <v>220</v>
      </c>
      <c r="L27" s="579">
        <v>225</v>
      </c>
      <c r="M27" s="579">
        <v>260</v>
      </c>
      <c r="N27" s="579">
        <v>290</v>
      </c>
      <c r="O27" s="579">
        <v>320</v>
      </c>
      <c r="P27" s="195">
        <f>SUM(C27:O27)</f>
        <v>1944</v>
      </c>
      <c r="R27" s="311"/>
      <c r="S27" s="311"/>
      <c r="T27" s="311"/>
      <c r="U27" s="397"/>
      <c r="V27" s="176">
        <v>0</v>
      </c>
      <c r="W27" s="311"/>
      <c r="X27" s="311"/>
      <c r="Y27" s="397"/>
      <c r="Z27" s="397"/>
      <c r="AA27" s="174"/>
    </row>
    <row r="28" spans="2:29" s="333" customFormat="1" x14ac:dyDescent="0.25">
      <c r="B28" s="81" t="s">
        <v>274</v>
      </c>
      <c r="C28" s="579">
        <v>0</v>
      </c>
      <c r="D28" s="579">
        <v>4</v>
      </c>
      <c r="E28" s="579">
        <v>10</v>
      </c>
      <c r="F28" s="579">
        <v>25</v>
      </c>
      <c r="G28" s="579">
        <v>50</v>
      </c>
      <c r="H28" s="579">
        <v>150</v>
      </c>
      <c r="I28" s="579">
        <v>190</v>
      </c>
      <c r="J28" s="579">
        <v>200</v>
      </c>
      <c r="K28" s="579">
        <v>220</v>
      </c>
      <c r="L28" s="579">
        <v>225</v>
      </c>
      <c r="M28" s="579">
        <v>260</v>
      </c>
      <c r="N28" s="579">
        <v>290</v>
      </c>
      <c r="O28" s="579">
        <v>320</v>
      </c>
      <c r="P28" s="340">
        <f t="shared" ref="P28:P29" si="10">SUM(C28:O28)</f>
        <v>1944</v>
      </c>
      <c r="Q28" s="334"/>
      <c r="R28" s="311"/>
      <c r="S28" s="311"/>
      <c r="T28" s="311"/>
      <c r="U28" s="397"/>
      <c r="V28" s="177">
        <v>0</v>
      </c>
      <c r="W28" s="311"/>
      <c r="X28" s="311"/>
      <c r="Y28" s="397"/>
      <c r="Z28" s="397"/>
      <c r="AA28" s="174"/>
    </row>
    <row r="29" spans="2:29" s="333" customFormat="1" x14ac:dyDescent="0.25">
      <c r="B29" s="81" t="s">
        <v>612</v>
      </c>
      <c r="C29" s="579">
        <v>0</v>
      </c>
      <c r="D29" s="579">
        <v>4</v>
      </c>
      <c r="E29" s="579">
        <v>10</v>
      </c>
      <c r="F29" s="579">
        <v>25</v>
      </c>
      <c r="G29" s="579">
        <v>50</v>
      </c>
      <c r="H29" s="579">
        <v>150</v>
      </c>
      <c r="I29" s="579">
        <v>190</v>
      </c>
      <c r="J29" s="579">
        <v>200</v>
      </c>
      <c r="K29" s="579">
        <v>220</v>
      </c>
      <c r="L29" s="579">
        <v>225</v>
      </c>
      <c r="M29" s="579">
        <v>260</v>
      </c>
      <c r="N29" s="579">
        <v>290</v>
      </c>
      <c r="O29" s="579">
        <v>320</v>
      </c>
      <c r="P29" s="340">
        <f t="shared" si="10"/>
        <v>1944</v>
      </c>
      <c r="Q29" s="334"/>
      <c r="R29" s="311"/>
      <c r="S29" s="311"/>
      <c r="T29" s="311"/>
      <c r="U29" s="397"/>
      <c r="V29" s="177">
        <v>0</v>
      </c>
      <c r="W29" s="311"/>
      <c r="X29" s="311"/>
      <c r="Y29" s="397"/>
      <c r="Z29" s="397"/>
      <c r="AA29" s="174"/>
    </row>
    <row r="30" spans="2:29" x14ac:dyDescent="0.25">
      <c r="B30" s="81" t="s">
        <v>504</v>
      </c>
      <c r="C30" s="579">
        <v>0</v>
      </c>
      <c r="D30" s="579">
        <v>4</v>
      </c>
      <c r="E30" s="579">
        <v>10</v>
      </c>
      <c r="F30" s="579">
        <v>25</v>
      </c>
      <c r="G30" s="579">
        <v>50</v>
      </c>
      <c r="H30" s="579">
        <v>150</v>
      </c>
      <c r="I30" s="579">
        <v>190</v>
      </c>
      <c r="J30" s="579">
        <v>200</v>
      </c>
      <c r="K30" s="579">
        <v>220</v>
      </c>
      <c r="L30" s="579">
        <v>225</v>
      </c>
      <c r="M30" s="579">
        <v>260</v>
      </c>
      <c r="N30" s="579">
        <v>290</v>
      </c>
      <c r="O30" s="579">
        <v>320</v>
      </c>
      <c r="P30" s="324">
        <f>SUM(C30:O30)</f>
        <v>1944</v>
      </c>
      <c r="R30" s="311"/>
      <c r="S30" s="311"/>
      <c r="T30" s="311"/>
      <c r="U30" s="397"/>
      <c r="V30" s="217">
        <v>0</v>
      </c>
      <c r="W30" s="311"/>
      <c r="X30" s="311"/>
      <c r="Y30" s="397"/>
      <c r="Z30" s="397"/>
      <c r="AA30" s="174"/>
    </row>
    <row r="31" spans="2:29" x14ac:dyDescent="0.25">
      <c r="B31" s="81" t="s">
        <v>505</v>
      </c>
      <c r="C31" s="557"/>
      <c r="D31" s="557"/>
      <c r="E31" s="557"/>
      <c r="F31" s="557"/>
      <c r="G31" s="557"/>
      <c r="H31" s="557"/>
      <c r="I31" s="557"/>
      <c r="J31" s="557"/>
      <c r="K31" s="557"/>
      <c r="L31" s="557"/>
      <c r="M31" s="557"/>
      <c r="N31" s="557"/>
      <c r="O31" s="557"/>
      <c r="P31" s="324">
        <f>SUM(C31:O31)</f>
        <v>0</v>
      </c>
      <c r="R31" s="413"/>
      <c r="S31" s="413"/>
      <c r="T31" s="413"/>
      <c r="U31" s="413"/>
      <c r="V31" s="413"/>
      <c r="W31" s="413"/>
      <c r="X31" s="413"/>
      <c r="Y31" s="413"/>
      <c r="Z31" s="413"/>
      <c r="AA31" s="413"/>
    </row>
    <row r="32" spans="2:29" x14ac:dyDescent="0.25">
      <c r="B32" s="82" t="s">
        <v>273</v>
      </c>
      <c r="C32" s="579">
        <v>0</v>
      </c>
      <c r="D32" s="579">
        <v>3.6</v>
      </c>
      <c r="E32" s="579">
        <v>9</v>
      </c>
      <c r="F32" s="579">
        <v>22.5</v>
      </c>
      <c r="G32" s="579">
        <v>45</v>
      </c>
      <c r="H32" s="579">
        <v>135</v>
      </c>
      <c r="I32" s="579">
        <v>171</v>
      </c>
      <c r="J32" s="579">
        <v>180</v>
      </c>
      <c r="K32" s="579">
        <v>198</v>
      </c>
      <c r="L32" s="579">
        <v>202.5</v>
      </c>
      <c r="M32" s="579">
        <v>234</v>
      </c>
      <c r="N32" s="579">
        <v>261</v>
      </c>
      <c r="O32" s="579">
        <v>288</v>
      </c>
      <c r="P32" s="324">
        <f>SUM(C32:O32)</f>
        <v>1749.6</v>
      </c>
      <c r="R32" s="398"/>
      <c r="S32" s="398"/>
      <c r="T32" s="398"/>
      <c r="U32" s="399"/>
      <c r="V32" s="176">
        <v>0</v>
      </c>
      <c r="W32" s="398"/>
      <c r="X32" s="398"/>
      <c r="Y32" s="399"/>
      <c r="Z32" s="399"/>
      <c r="AA32" s="174"/>
      <c r="AC32" s="580"/>
    </row>
    <row r="33" spans="1:29" hidden="1" x14ac:dyDescent="0.25">
      <c r="A33" s="313"/>
      <c r="B33" s="241" t="s">
        <v>506</v>
      </c>
      <c r="C33" s="188">
        <f>SUM(C27:C32)</f>
        <v>0</v>
      </c>
      <c r="D33" s="189">
        <f t="shared" ref="D33:P33" si="11">SUM(D27:D32)</f>
        <v>19.600000000000001</v>
      </c>
      <c r="E33" s="189">
        <f t="shared" si="11"/>
        <v>49</v>
      </c>
      <c r="F33" s="189">
        <f t="shared" si="11"/>
        <v>122.5</v>
      </c>
      <c r="G33" s="189">
        <f t="shared" si="11"/>
        <v>245</v>
      </c>
      <c r="H33" s="189">
        <f t="shared" si="11"/>
        <v>735</v>
      </c>
      <c r="I33" s="189">
        <f t="shared" si="11"/>
        <v>931</v>
      </c>
      <c r="J33" s="189">
        <f t="shared" si="11"/>
        <v>980</v>
      </c>
      <c r="K33" s="189">
        <f t="shared" si="11"/>
        <v>1078</v>
      </c>
      <c r="L33" s="189">
        <f t="shared" si="11"/>
        <v>1102.5</v>
      </c>
      <c r="M33" s="189">
        <f t="shared" si="11"/>
        <v>1274</v>
      </c>
      <c r="N33" s="189">
        <f t="shared" si="11"/>
        <v>1421</v>
      </c>
      <c r="O33" s="189">
        <f t="shared" si="11"/>
        <v>1568</v>
      </c>
      <c r="P33" s="190">
        <f t="shared" si="11"/>
        <v>9525.6</v>
      </c>
      <c r="Q33" s="314"/>
      <c r="R33" s="342">
        <f>SUM(R27:R32)</f>
        <v>0</v>
      </c>
      <c r="S33" s="342">
        <f t="shared" ref="S33:T33" si="12">SUM(S27:S32)</f>
        <v>0</v>
      </c>
      <c r="T33" s="342">
        <f t="shared" si="12"/>
        <v>0</v>
      </c>
      <c r="U33" s="342">
        <f t="shared" ref="U33" si="13">SUM(U27:U32)</f>
        <v>0</v>
      </c>
      <c r="V33" s="342">
        <f t="shared" ref="V33" si="14">SUM(V27:V32)</f>
        <v>0</v>
      </c>
      <c r="W33" s="342">
        <f t="shared" ref="W33" si="15">SUM(W27:W32)</f>
        <v>0</v>
      </c>
      <c r="X33" s="342">
        <f t="shared" ref="X33" si="16">SUM(X27:X32)</f>
        <v>0</v>
      </c>
      <c r="Y33" s="342">
        <f t="shared" ref="Y33:Z33" si="17">SUM(Y27:Y32)</f>
        <v>0</v>
      </c>
      <c r="Z33" s="342">
        <f t="shared" si="17"/>
        <v>0</v>
      </c>
      <c r="AA33" s="342">
        <f t="shared" ref="AA33" si="18">SUM(AA27:AA32)</f>
        <v>0</v>
      </c>
      <c r="AB33" s="313"/>
    </row>
    <row r="34" spans="1:29" x14ac:dyDescent="0.25">
      <c r="C34" s="321"/>
      <c r="D34" s="321"/>
      <c r="E34" s="321"/>
      <c r="F34" s="321"/>
      <c r="G34" s="321"/>
      <c r="H34" s="321"/>
      <c r="I34" s="321"/>
      <c r="J34" s="321"/>
      <c r="K34" s="321"/>
      <c r="L34" s="321"/>
      <c r="M34" s="321"/>
      <c r="N34" s="321"/>
      <c r="O34" s="321"/>
      <c r="P34" s="321"/>
      <c r="V34" s="319"/>
    </row>
    <row r="35" spans="1:29" x14ac:dyDescent="0.25">
      <c r="B35" s="1" t="s">
        <v>515</v>
      </c>
      <c r="C35" s="321"/>
      <c r="D35" s="321"/>
      <c r="E35" s="321"/>
      <c r="F35" s="321"/>
      <c r="G35" s="321"/>
      <c r="H35" s="321"/>
      <c r="I35" s="321"/>
      <c r="J35" s="321"/>
      <c r="K35" s="321"/>
      <c r="L35" s="321"/>
      <c r="M35" s="321"/>
      <c r="N35" s="321"/>
      <c r="O35" s="321"/>
      <c r="P35" s="321"/>
      <c r="V35" s="319"/>
    </row>
    <row r="36" spans="1:29" x14ac:dyDescent="0.25">
      <c r="B36" s="80" t="s">
        <v>508</v>
      </c>
      <c r="C36" s="185"/>
      <c r="D36" s="185"/>
      <c r="E36" s="185"/>
      <c r="F36" s="185"/>
      <c r="G36" s="185"/>
      <c r="H36" s="185"/>
      <c r="I36" s="185"/>
      <c r="J36" s="185"/>
      <c r="K36" s="185"/>
      <c r="L36" s="185"/>
      <c r="M36" s="185"/>
      <c r="N36" s="185"/>
      <c r="O36" s="185"/>
      <c r="P36" s="195">
        <f t="shared" ref="P36:P41" si="19">SUM(C36:O36)</f>
        <v>0</v>
      </c>
      <c r="R36" s="315"/>
    </row>
    <row r="37" spans="1:29" x14ac:dyDescent="0.25">
      <c r="B37" s="81" t="s">
        <v>509</v>
      </c>
      <c r="C37" s="185"/>
      <c r="D37" s="185"/>
      <c r="E37" s="185"/>
      <c r="F37" s="185"/>
      <c r="G37" s="185"/>
      <c r="H37" s="185"/>
      <c r="I37" s="185"/>
      <c r="J37" s="185"/>
      <c r="K37" s="185"/>
      <c r="L37" s="185"/>
      <c r="M37" s="185"/>
      <c r="N37" s="185"/>
      <c r="O37" s="185"/>
      <c r="P37" s="324">
        <f t="shared" si="19"/>
        <v>0</v>
      </c>
      <c r="R37" s="315"/>
    </row>
    <row r="38" spans="1:29" x14ac:dyDescent="0.25">
      <c r="B38" s="81" t="s">
        <v>510</v>
      </c>
      <c r="C38" s="185"/>
      <c r="D38" s="185"/>
      <c r="E38" s="185"/>
      <c r="F38" s="185"/>
      <c r="G38" s="185"/>
      <c r="H38" s="185"/>
      <c r="I38" s="185"/>
      <c r="J38" s="185"/>
      <c r="K38" s="185"/>
      <c r="L38" s="185"/>
      <c r="M38" s="185"/>
      <c r="N38" s="185"/>
      <c r="O38" s="185"/>
      <c r="P38" s="324">
        <f t="shared" si="19"/>
        <v>0</v>
      </c>
      <c r="R38" s="315"/>
    </row>
    <row r="39" spans="1:29" x14ac:dyDescent="0.25">
      <c r="B39" s="81" t="s">
        <v>511</v>
      </c>
      <c r="C39" s="185"/>
      <c r="D39" s="185"/>
      <c r="E39" s="185"/>
      <c r="F39" s="185"/>
      <c r="G39" s="185"/>
      <c r="H39" s="185"/>
      <c r="I39" s="185"/>
      <c r="J39" s="185"/>
      <c r="K39" s="185"/>
      <c r="L39" s="185"/>
      <c r="M39" s="185"/>
      <c r="N39" s="185"/>
      <c r="O39" s="185"/>
      <c r="P39" s="324">
        <f t="shared" si="19"/>
        <v>0</v>
      </c>
      <c r="R39" s="315"/>
    </row>
    <row r="40" spans="1:29" x14ac:dyDescent="0.25">
      <c r="B40" s="81" t="s">
        <v>512</v>
      </c>
      <c r="C40" s="185"/>
      <c r="D40" s="185"/>
      <c r="E40" s="185"/>
      <c r="F40" s="185"/>
      <c r="G40" s="185"/>
      <c r="H40" s="185"/>
      <c r="I40" s="185"/>
      <c r="J40" s="185"/>
      <c r="K40" s="185"/>
      <c r="L40" s="185"/>
      <c r="M40" s="185"/>
      <c r="N40" s="185"/>
      <c r="O40" s="185"/>
      <c r="P40" s="324">
        <f t="shared" si="19"/>
        <v>0</v>
      </c>
      <c r="R40" s="315"/>
    </row>
    <row r="41" spans="1:29" x14ac:dyDescent="0.25">
      <c r="B41" s="82" t="s">
        <v>513</v>
      </c>
      <c r="C41" s="185"/>
      <c r="D41" s="185"/>
      <c r="E41" s="185"/>
      <c r="F41" s="185"/>
      <c r="G41" s="185"/>
      <c r="H41" s="185"/>
      <c r="I41" s="185"/>
      <c r="J41" s="185"/>
      <c r="K41" s="185"/>
      <c r="L41" s="185"/>
      <c r="M41" s="185"/>
      <c r="N41" s="185"/>
      <c r="O41" s="185"/>
      <c r="P41" s="196">
        <f t="shared" si="19"/>
        <v>0</v>
      </c>
      <c r="R41" s="315"/>
      <c r="AC41" s="580"/>
    </row>
    <row r="42" spans="1:29" x14ac:dyDescent="0.25">
      <c r="S42" s="338"/>
      <c r="T42" s="322"/>
      <c r="U42" s="322"/>
      <c r="V42" s="316"/>
      <c r="W42" s="322"/>
      <c r="X42" s="322"/>
      <c r="Y42" s="322"/>
      <c r="Z42" s="338"/>
    </row>
    <row r="43" spans="1:29" x14ac:dyDescent="0.25">
      <c r="S43" s="338"/>
      <c r="T43" s="322"/>
      <c r="U43" s="322"/>
      <c r="V43" s="316"/>
      <c r="W43" s="322"/>
      <c r="X43" s="322"/>
      <c r="Y43" s="322"/>
      <c r="Z43" s="338"/>
    </row>
    <row r="44" spans="1:29" x14ac:dyDescent="0.25">
      <c r="B44" s="1" t="s">
        <v>516</v>
      </c>
      <c r="C44" s="321"/>
      <c r="D44" s="321"/>
      <c r="E44" s="321"/>
      <c r="F44" s="321"/>
      <c r="G44" s="321"/>
      <c r="H44" s="321"/>
      <c r="I44" s="321"/>
      <c r="J44" s="321"/>
      <c r="K44" s="321"/>
      <c r="L44" s="321"/>
      <c r="M44" s="321"/>
      <c r="N44" s="321"/>
      <c r="O44" s="321"/>
      <c r="P44" s="321"/>
      <c r="V44" s="319"/>
    </row>
    <row r="45" spans="1:29" x14ac:dyDescent="0.25">
      <c r="B45" s="80" t="s">
        <v>272</v>
      </c>
      <c r="C45" s="579">
        <v>0</v>
      </c>
      <c r="D45" s="579">
        <v>1.1000000000000001</v>
      </c>
      <c r="E45" s="579">
        <v>2.8</v>
      </c>
      <c r="F45" s="579">
        <v>7.1</v>
      </c>
      <c r="G45" s="579">
        <v>14.2</v>
      </c>
      <c r="H45" s="579">
        <v>42.5</v>
      </c>
      <c r="I45" s="579">
        <v>53.8</v>
      </c>
      <c r="J45" s="579">
        <v>56.7</v>
      </c>
      <c r="K45" s="579">
        <v>62.3</v>
      </c>
      <c r="L45" s="579">
        <v>63.8</v>
      </c>
      <c r="M45" s="579">
        <v>73.7</v>
      </c>
      <c r="N45" s="579">
        <v>82.2</v>
      </c>
      <c r="O45" s="579">
        <v>90.7</v>
      </c>
      <c r="P45" s="195">
        <f>SUM(C45:O45)</f>
        <v>550.9</v>
      </c>
      <c r="R45" s="311"/>
      <c r="S45" s="311"/>
      <c r="T45" s="311"/>
      <c r="U45" s="397"/>
      <c r="V45" s="176">
        <v>0</v>
      </c>
      <c r="W45" s="311"/>
      <c r="X45" s="311"/>
      <c r="Y45" s="397"/>
      <c r="Z45" s="397"/>
      <c r="AA45" s="174"/>
    </row>
    <row r="46" spans="1:29" s="333" customFormat="1" x14ac:dyDescent="0.25">
      <c r="B46" s="81" t="s">
        <v>274</v>
      </c>
      <c r="C46" s="579">
        <v>0</v>
      </c>
      <c r="D46" s="579">
        <v>1.1000000000000001</v>
      </c>
      <c r="E46" s="579">
        <v>2.8</v>
      </c>
      <c r="F46" s="579">
        <v>7.1</v>
      </c>
      <c r="G46" s="579">
        <v>14.2</v>
      </c>
      <c r="H46" s="579">
        <v>42.5</v>
      </c>
      <c r="I46" s="579">
        <v>53.8</v>
      </c>
      <c r="J46" s="579">
        <v>56.7</v>
      </c>
      <c r="K46" s="579">
        <v>62.3</v>
      </c>
      <c r="L46" s="579">
        <v>63.8</v>
      </c>
      <c r="M46" s="579">
        <v>73.7</v>
      </c>
      <c r="N46" s="579">
        <v>82.2</v>
      </c>
      <c r="O46" s="579">
        <v>90.7</v>
      </c>
      <c r="P46" s="340">
        <f t="shared" ref="P46:P47" si="20">SUM(C46:O46)</f>
        <v>550.9</v>
      </c>
      <c r="Q46" s="334"/>
      <c r="R46" s="311"/>
      <c r="S46" s="311"/>
      <c r="T46" s="311"/>
      <c r="U46" s="397"/>
      <c r="V46" s="177">
        <v>0</v>
      </c>
      <c r="W46" s="311"/>
      <c r="X46" s="311"/>
      <c r="Y46" s="397"/>
      <c r="Z46" s="397"/>
      <c r="AA46" s="174"/>
    </row>
    <row r="47" spans="1:29" s="333" customFormat="1" x14ac:dyDescent="0.25">
      <c r="B47" s="81" t="s">
        <v>612</v>
      </c>
      <c r="C47" s="579">
        <v>0</v>
      </c>
      <c r="D47" s="579">
        <v>1.1000000000000001</v>
      </c>
      <c r="E47" s="579">
        <v>2.8</v>
      </c>
      <c r="F47" s="579">
        <v>7.1</v>
      </c>
      <c r="G47" s="579">
        <v>14.2</v>
      </c>
      <c r="H47" s="579">
        <v>42.5</v>
      </c>
      <c r="I47" s="579">
        <v>53.8</v>
      </c>
      <c r="J47" s="579">
        <v>56.7</v>
      </c>
      <c r="K47" s="579">
        <v>62.3</v>
      </c>
      <c r="L47" s="579">
        <v>63.8</v>
      </c>
      <c r="M47" s="579">
        <v>73.7</v>
      </c>
      <c r="N47" s="579">
        <v>82.2</v>
      </c>
      <c r="O47" s="579">
        <v>90.7</v>
      </c>
      <c r="P47" s="340">
        <f t="shared" si="20"/>
        <v>550.9</v>
      </c>
      <c r="Q47" s="334"/>
      <c r="R47" s="311"/>
      <c r="S47" s="311"/>
      <c r="T47" s="311"/>
      <c r="U47" s="397"/>
      <c r="V47" s="177">
        <v>0</v>
      </c>
      <c r="W47" s="311"/>
      <c r="X47" s="311"/>
      <c r="Y47" s="397"/>
      <c r="Z47" s="397"/>
      <c r="AA47" s="174"/>
    </row>
    <row r="48" spans="1:29" x14ac:dyDescent="0.25">
      <c r="B48" s="81" t="s">
        <v>504</v>
      </c>
      <c r="C48" s="579">
        <v>0</v>
      </c>
      <c r="D48" s="579">
        <v>1.3</v>
      </c>
      <c r="E48" s="579">
        <v>3.3</v>
      </c>
      <c r="F48" s="579">
        <v>8.3000000000000007</v>
      </c>
      <c r="G48" s="579">
        <v>16.7</v>
      </c>
      <c r="H48" s="579">
        <v>50</v>
      </c>
      <c r="I48" s="579">
        <v>63.3</v>
      </c>
      <c r="J48" s="579">
        <v>66.7</v>
      </c>
      <c r="K48" s="579">
        <v>73.3</v>
      </c>
      <c r="L48" s="579">
        <v>75</v>
      </c>
      <c r="M48" s="579">
        <v>86.7</v>
      </c>
      <c r="N48" s="579">
        <v>96.7</v>
      </c>
      <c r="O48" s="579">
        <v>106.7</v>
      </c>
      <c r="P48" s="324">
        <f>SUM(C48:O48)</f>
        <v>648</v>
      </c>
      <c r="R48" s="311"/>
      <c r="S48" s="311"/>
      <c r="T48" s="311"/>
      <c r="U48" s="397"/>
      <c r="V48" s="217">
        <v>0</v>
      </c>
      <c r="W48" s="311"/>
      <c r="X48" s="311"/>
      <c r="Y48" s="397"/>
      <c r="Z48" s="397"/>
      <c r="AA48" s="174"/>
    </row>
    <row r="49" spans="1:29" x14ac:dyDescent="0.25">
      <c r="B49" s="81" t="s">
        <v>505</v>
      </c>
      <c r="C49" s="557"/>
      <c r="D49" s="557"/>
      <c r="E49" s="557"/>
      <c r="F49" s="557"/>
      <c r="G49" s="557"/>
      <c r="H49" s="557"/>
      <c r="I49" s="557"/>
      <c r="J49" s="557"/>
      <c r="K49" s="557"/>
      <c r="L49" s="557"/>
      <c r="M49" s="557"/>
      <c r="N49" s="557"/>
      <c r="O49" s="557"/>
      <c r="P49" s="324">
        <f>SUM(C49:O49)</f>
        <v>0</v>
      </c>
      <c r="R49" s="413"/>
      <c r="S49" s="413"/>
      <c r="T49" s="413"/>
      <c r="U49" s="413"/>
      <c r="V49" s="413"/>
      <c r="W49" s="413"/>
      <c r="X49" s="413"/>
      <c r="Y49" s="413"/>
      <c r="Z49" s="413"/>
      <c r="AA49" s="413"/>
    </row>
    <row r="50" spans="1:29" x14ac:dyDescent="0.25">
      <c r="B50" s="82" t="s">
        <v>273</v>
      </c>
      <c r="C50" s="579">
        <v>0</v>
      </c>
      <c r="D50" s="579">
        <v>1.1000000000000001</v>
      </c>
      <c r="E50" s="579">
        <v>2.8</v>
      </c>
      <c r="F50" s="579">
        <v>7.1</v>
      </c>
      <c r="G50" s="579">
        <v>14.2</v>
      </c>
      <c r="H50" s="579">
        <v>42.5</v>
      </c>
      <c r="I50" s="579">
        <v>53.8</v>
      </c>
      <c r="J50" s="579">
        <v>56.7</v>
      </c>
      <c r="K50" s="579">
        <v>62.3</v>
      </c>
      <c r="L50" s="579">
        <v>63.8</v>
      </c>
      <c r="M50" s="579">
        <v>73.7</v>
      </c>
      <c r="N50" s="579">
        <v>82.2</v>
      </c>
      <c r="O50" s="579">
        <v>90.7</v>
      </c>
      <c r="P50" s="324">
        <f>SUM(C50:O50)</f>
        <v>550.9</v>
      </c>
      <c r="R50" s="398"/>
      <c r="S50" s="398"/>
      <c r="T50" s="398"/>
      <c r="U50" s="399"/>
      <c r="V50" s="176">
        <v>0</v>
      </c>
      <c r="W50" s="398"/>
      <c r="X50" s="398"/>
      <c r="Y50" s="399"/>
      <c r="Z50" s="399"/>
      <c r="AA50" s="174"/>
      <c r="AC50" s="580"/>
    </row>
    <row r="51" spans="1:29" hidden="1" x14ac:dyDescent="0.25">
      <c r="A51" s="313"/>
      <c r="B51" s="241" t="s">
        <v>506</v>
      </c>
      <c r="C51" s="188">
        <f>SUM(C45:C50)</f>
        <v>0</v>
      </c>
      <c r="D51" s="189">
        <f t="shared" ref="D51:O51" si="21">SUM(D45:D50)</f>
        <v>5.7000000000000011</v>
      </c>
      <c r="E51" s="189">
        <f t="shared" si="21"/>
        <v>14.5</v>
      </c>
      <c r="F51" s="189">
        <f t="shared" si="21"/>
        <v>36.699999999999996</v>
      </c>
      <c r="G51" s="189">
        <f t="shared" si="21"/>
        <v>73.5</v>
      </c>
      <c r="H51" s="189">
        <f t="shared" si="21"/>
        <v>220</v>
      </c>
      <c r="I51" s="189">
        <f t="shared" si="21"/>
        <v>278.5</v>
      </c>
      <c r="J51" s="189">
        <f t="shared" si="21"/>
        <v>293.5</v>
      </c>
      <c r="K51" s="189">
        <f t="shared" si="21"/>
        <v>322.5</v>
      </c>
      <c r="L51" s="189">
        <f t="shared" si="21"/>
        <v>330.2</v>
      </c>
      <c r="M51" s="189">
        <f t="shared" si="21"/>
        <v>381.5</v>
      </c>
      <c r="N51" s="189">
        <f t="shared" si="21"/>
        <v>425.5</v>
      </c>
      <c r="O51" s="189">
        <f t="shared" si="21"/>
        <v>469.5</v>
      </c>
      <c r="P51" s="190">
        <f>SUM(P43:P50)</f>
        <v>2851.6</v>
      </c>
      <c r="Q51" s="314"/>
      <c r="R51" s="342">
        <f>SUM(R45:R50)</f>
        <v>0</v>
      </c>
      <c r="S51" s="342">
        <f t="shared" ref="S51:T51" si="22">SUM(S45:S50)</f>
        <v>0</v>
      </c>
      <c r="T51" s="342">
        <f t="shared" si="22"/>
        <v>0</v>
      </c>
      <c r="U51" s="342">
        <f t="shared" ref="U51" si="23">SUM(U45:U50)</f>
        <v>0</v>
      </c>
      <c r="V51" s="342">
        <f t="shared" ref="V51" si="24">SUM(V45:V50)</f>
        <v>0</v>
      </c>
      <c r="W51" s="342">
        <f t="shared" ref="W51" si="25">SUM(W45:W50)</f>
        <v>0</v>
      </c>
      <c r="X51" s="342">
        <f t="shared" ref="X51" si="26">SUM(X45:X50)</f>
        <v>0</v>
      </c>
      <c r="Y51" s="342">
        <f t="shared" ref="Y51:Z51" si="27">SUM(Y45:Y50)</f>
        <v>0</v>
      </c>
      <c r="Z51" s="342">
        <f t="shared" si="27"/>
        <v>0</v>
      </c>
      <c r="AA51" s="342">
        <f t="shared" ref="AA51" si="28">SUM(AA45:AA50)</f>
        <v>0</v>
      </c>
      <c r="AB51" s="313"/>
    </row>
    <row r="52" spans="1:29" x14ac:dyDescent="0.25">
      <c r="C52" s="321"/>
      <c r="D52" s="321"/>
      <c r="E52" s="321"/>
      <c r="F52" s="321"/>
      <c r="G52" s="321"/>
      <c r="H52" s="321"/>
      <c r="I52" s="321"/>
      <c r="J52" s="321"/>
      <c r="K52" s="321"/>
      <c r="L52" s="321"/>
      <c r="M52" s="321"/>
      <c r="N52" s="321"/>
      <c r="O52" s="321"/>
      <c r="P52" s="321"/>
      <c r="V52" s="319"/>
    </row>
    <row r="53" spans="1:29" x14ac:dyDescent="0.25">
      <c r="B53" s="1" t="s">
        <v>517</v>
      </c>
      <c r="C53" s="321"/>
      <c r="D53" s="321"/>
      <c r="E53" s="321"/>
      <c r="F53" s="321"/>
      <c r="G53" s="321"/>
      <c r="H53" s="321"/>
      <c r="I53" s="321"/>
      <c r="J53" s="321"/>
      <c r="K53" s="321"/>
      <c r="L53" s="321"/>
      <c r="M53" s="321"/>
      <c r="N53" s="321"/>
      <c r="O53" s="321"/>
      <c r="P53" s="321"/>
      <c r="V53" s="319"/>
    </row>
    <row r="54" spans="1:29" x14ac:dyDescent="0.25">
      <c r="B54" s="80" t="s">
        <v>508</v>
      </c>
      <c r="C54" s="185"/>
      <c r="D54" s="185"/>
      <c r="E54" s="185"/>
      <c r="F54" s="185"/>
      <c r="G54" s="185"/>
      <c r="H54" s="185"/>
      <c r="I54" s="185"/>
      <c r="J54" s="185"/>
      <c r="K54" s="185"/>
      <c r="L54" s="185"/>
      <c r="M54" s="185"/>
      <c r="N54" s="185"/>
      <c r="O54" s="185"/>
      <c r="P54" s="195">
        <f t="shared" ref="P54:P59" si="29">SUM(C54:O54)</f>
        <v>0</v>
      </c>
      <c r="R54" s="315"/>
    </row>
    <row r="55" spans="1:29" x14ac:dyDescent="0.25">
      <c r="B55" s="81" t="s">
        <v>509</v>
      </c>
      <c r="C55" s="185"/>
      <c r="D55" s="185"/>
      <c r="E55" s="185"/>
      <c r="F55" s="185"/>
      <c r="G55" s="185"/>
      <c r="H55" s="185"/>
      <c r="I55" s="185"/>
      <c r="J55" s="185"/>
      <c r="K55" s="185"/>
      <c r="L55" s="185"/>
      <c r="M55" s="185"/>
      <c r="N55" s="185"/>
      <c r="O55" s="185"/>
      <c r="P55" s="324">
        <f t="shared" si="29"/>
        <v>0</v>
      </c>
      <c r="R55" s="315"/>
    </row>
    <row r="56" spans="1:29" x14ac:dyDescent="0.25">
      <c r="B56" s="81" t="s">
        <v>510</v>
      </c>
      <c r="C56" s="185"/>
      <c r="D56" s="185"/>
      <c r="E56" s="185"/>
      <c r="F56" s="185"/>
      <c r="G56" s="185"/>
      <c r="H56" s="185"/>
      <c r="I56" s="185"/>
      <c r="J56" s="185"/>
      <c r="K56" s="185"/>
      <c r="L56" s="185"/>
      <c r="M56" s="185"/>
      <c r="N56" s="185"/>
      <c r="O56" s="185"/>
      <c r="P56" s="324">
        <f t="shared" si="29"/>
        <v>0</v>
      </c>
      <c r="R56" s="315"/>
    </row>
    <row r="57" spans="1:29" x14ac:dyDescent="0.25">
      <c r="B57" s="81" t="s">
        <v>511</v>
      </c>
      <c r="C57" s="185"/>
      <c r="D57" s="185"/>
      <c r="E57" s="185"/>
      <c r="F57" s="185"/>
      <c r="G57" s="185"/>
      <c r="H57" s="185"/>
      <c r="I57" s="185"/>
      <c r="J57" s="185"/>
      <c r="K57" s="185"/>
      <c r="L57" s="185"/>
      <c r="M57" s="185"/>
      <c r="N57" s="185"/>
      <c r="O57" s="185"/>
      <c r="P57" s="324">
        <f t="shared" si="29"/>
        <v>0</v>
      </c>
      <c r="R57" s="315"/>
    </row>
    <row r="58" spans="1:29" x14ac:dyDescent="0.25">
      <c r="B58" s="81" t="s">
        <v>512</v>
      </c>
      <c r="C58" s="185"/>
      <c r="D58" s="185"/>
      <c r="E58" s="185"/>
      <c r="F58" s="185"/>
      <c r="G58" s="185"/>
      <c r="H58" s="185"/>
      <c r="I58" s="185"/>
      <c r="J58" s="185"/>
      <c r="K58" s="185"/>
      <c r="L58" s="185"/>
      <c r="M58" s="185"/>
      <c r="N58" s="185"/>
      <c r="O58" s="185"/>
      <c r="P58" s="324">
        <f t="shared" si="29"/>
        <v>0</v>
      </c>
      <c r="R58" s="315"/>
    </row>
    <row r="59" spans="1:29" x14ac:dyDescent="0.25">
      <c r="B59" s="82" t="s">
        <v>513</v>
      </c>
      <c r="C59" s="185"/>
      <c r="D59" s="185"/>
      <c r="E59" s="185"/>
      <c r="F59" s="185"/>
      <c r="G59" s="185"/>
      <c r="H59" s="185"/>
      <c r="I59" s="185"/>
      <c r="J59" s="185"/>
      <c r="K59" s="185"/>
      <c r="L59" s="185"/>
      <c r="M59" s="185"/>
      <c r="N59" s="185"/>
      <c r="O59" s="185"/>
      <c r="P59" s="196">
        <f t="shared" si="29"/>
        <v>0</v>
      </c>
      <c r="R59" s="315"/>
      <c r="AC59" s="580"/>
    </row>
    <row r="60" spans="1:29" x14ac:dyDescent="0.25">
      <c r="S60" s="338"/>
      <c r="T60" s="322"/>
      <c r="U60" s="322"/>
      <c r="V60" s="316"/>
      <c r="W60" s="322"/>
      <c r="X60" s="322"/>
      <c r="Y60" s="322"/>
      <c r="Z60" s="338"/>
    </row>
    <row r="61" spans="1:29" x14ac:dyDescent="0.25">
      <c r="S61" s="338"/>
      <c r="T61" s="322"/>
      <c r="U61" s="322"/>
      <c r="V61" s="316"/>
      <c r="W61" s="322"/>
      <c r="X61" s="322"/>
      <c r="Y61" s="322"/>
      <c r="Z61" s="338"/>
    </row>
    <row r="62" spans="1:29" x14ac:dyDescent="0.25">
      <c r="B62" s="1" t="s">
        <v>518</v>
      </c>
      <c r="C62" s="321"/>
      <c r="D62" s="321"/>
      <c r="E62" s="321"/>
      <c r="F62" s="321"/>
      <c r="G62" s="321"/>
      <c r="H62" s="321"/>
      <c r="I62" s="321"/>
      <c r="J62" s="321"/>
      <c r="K62" s="321"/>
      <c r="L62" s="321"/>
      <c r="M62" s="321"/>
      <c r="N62" s="321"/>
      <c r="O62" s="321"/>
      <c r="P62" s="321"/>
      <c r="V62" s="319"/>
    </row>
    <row r="63" spans="1:29" x14ac:dyDescent="0.25">
      <c r="B63" s="80" t="s">
        <v>272</v>
      </c>
      <c r="C63" s="579">
        <v>3.6</v>
      </c>
      <c r="D63" s="579">
        <v>4</v>
      </c>
      <c r="E63" s="579">
        <v>9.9</v>
      </c>
      <c r="F63" s="579">
        <v>24.8</v>
      </c>
      <c r="G63" s="579">
        <v>49.5</v>
      </c>
      <c r="H63" s="579">
        <v>148.5</v>
      </c>
      <c r="I63" s="579">
        <v>188.1</v>
      </c>
      <c r="J63" s="579">
        <v>198</v>
      </c>
      <c r="K63" s="579">
        <v>217.8</v>
      </c>
      <c r="L63" s="579">
        <v>222.8</v>
      </c>
      <c r="M63" s="579">
        <v>257.39999999999998</v>
      </c>
      <c r="N63" s="579">
        <v>287.10000000000002</v>
      </c>
      <c r="O63" s="579">
        <v>316.8</v>
      </c>
      <c r="P63" s="195">
        <f>SUM(C63:O63)</f>
        <v>1928.3</v>
      </c>
      <c r="R63" s="311"/>
      <c r="S63" s="311"/>
      <c r="T63" s="311"/>
      <c r="U63" s="397"/>
      <c r="V63" s="176">
        <v>0</v>
      </c>
      <c r="W63" s="311"/>
      <c r="X63" s="311"/>
      <c r="Y63" s="397"/>
      <c r="Z63" s="397"/>
      <c r="AA63" s="174"/>
    </row>
    <row r="64" spans="1:29" s="333" customFormat="1" x14ac:dyDescent="0.25">
      <c r="B64" s="81" t="s">
        <v>274</v>
      </c>
      <c r="C64" s="579">
        <v>3.6</v>
      </c>
      <c r="D64" s="579">
        <v>4</v>
      </c>
      <c r="E64" s="579">
        <v>9.9</v>
      </c>
      <c r="F64" s="579">
        <v>24.8</v>
      </c>
      <c r="G64" s="579">
        <v>49.5</v>
      </c>
      <c r="H64" s="579">
        <v>148.5</v>
      </c>
      <c r="I64" s="579">
        <v>188.1</v>
      </c>
      <c r="J64" s="579">
        <v>198</v>
      </c>
      <c r="K64" s="579">
        <v>217.8</v>
      </c>
      <c r="L64" s="579">
        <v>222.8</v>
      </c>
      <c r="M64" s="579">
        <v>257.39999999999998</v>
      </c>
      <c r="N64" s="579">
        <v>287.10000000000002</v>
      </c>
      <c r="O64" s="579">
        <v>316.8</v>
      </c>
      <c r="P64" s="340">
        <f t="shared" ref="P64:P65" si="30">SUM(C64:O64)</f>
        <v>1928.3</v>
      </c>
      <c r="Q64" s="334"/>
      <c r="R64" s="311"/>
      <c r="S64" s="311"/>
      <c r="T64" s="311"/>
      <c r="U64" s="397"/>
      <c r="V64" s="177">
        <v>0</v>
      </c>
      <c r="W64" s="311"/>
      <c r="X64" s="311"/>
      <c r="Y64" s="397"/>
      <c r="Z64" s="397"/>
      <c r="AA64" s="174"/>
    </row>
    <row r="65" spans="1:29" s="333" customFormat="1" x14ac:dyDescent="0.25">
      <c r="B65" s="81" t="s">
        <v>612</v>
      </c>
      <c r="C65" s="579">
        <v>3.6</v>
      </c>
      <c r="D65" s="579">
        <v>4</v>
      </c>
      <c r="E65" s="579">
        <v>9.9</v>
      </c>
      <c r="F65" s="579">
        <v>24.8</v>
      </c>
      <c r="G65" s="579">
        <v>49.5</v>
      </c>
      <c r="H65" s="579">
        <v>148.5</v>
      </c>
      <c r="I65" s="579">
        <v>188.1</v>
      </c>
      <c r="J65" s="579">
        <v>198</v>
      </c>
      <c r="K65" s="579">
        <v>217.8</v>
      </c>
      <c r="L65" s="579">
        <v>222.8</v>
      </c>
      <c r="M65" s="579">
        <v>257.39999999999998</v>
      </c>
      <c r="N65" s="579">
        <v>287.10000000000002</v>
      </c>
      <c r="O65" s="579">
        <v>316.8</v>
      </c>
      <c r="P65" s="340">
        <f t="shared" si="30"/>
        <v>1928.3</v>
      </c>
      <c r="Q65" s="334"/>
      <c r="R65" s="311"/>
      <c r="S65" s="311"/>
      <c r="T65" s="311"/>
      <c r="U65" s="397"/>
      <c r="V65" s="177">
        <v>0</v>
      </c>
      <c r="W65" s="311"/>
      <c r="X65" s="311"/>
      <c r="Y65" s="397"/>
      <c r="Z65" s="397"/>
      <c r="AA65" s="174"/>
    </row>
    <row r="66" spans="1:29" x14ac:dyDescent="0.25">
      <c r="B66" s="81" t="s">
        <v>504</v>
      </c>
      <c r="C66" s="579">
        <v>4</v>
      </c>
      <c r="D66" s="579">
        <v>4.4000000000000004</v>
      </c>
      <c r="E66" s="579">
        <v>11</v>
      </c>
      <c r="F66" s="579">
        <v>27.5</v>
      </c>
      <c r="G66" s="579">
        <v>55</v>
      </c>
      <c r="H66" s="579">
        <v>165</v>
      </c>
      <c r="I66" s="579">
        <v>209</v>
      </c>
      <c r="J66" s="579">
        <v>220</v>
      </c>
      <c r="K66" s="579">
        <v>242</v>
      </c>
      <c r="L66" s="579">
        <v>247.5</v>
      </c>
      <c r="M66" s="579">
        <v>286</v>
      </c>
      <c r="N66" s="579">
        <v>319</v>
      </c>
      <c r="O66" s="579">
        <v>352</v>
      </c>
      <c r="P66" s="324">
        <f>SUM(C66:O66)</f>
        <v>2142.4</v>
      </c>
      <c r="R66" s="311"/>
      <c r="S66" s="311"/>
      <c r="T66" s="311"/>
      <c r="U66" s="397"/>
      <c r="V66" s="217">
        <v>0</v>
      </c>
      <c r="W66" s="311"/>
      <c r="X66" s="311"/>
      <c r="Y66" s="397"/>
      <c r="Z66" s="397"/>
      <c r="AA66" s="174"/>
    </row>
    <row r="67" spans="1:29" x14ac:dyDescent="0.25">
      <c r="B67" s="81" t="s">
        <v>505</v>
      </c>
      <c r="C67" s="557"/>
      <c r="D67" s="557"/>
      <c r="E67" s="557"/>
      <c r="F67" s="557"/>
      <c r="G67" s="557"/>
      <c r="H67" s="557"/>
      <c r="I67" s="557"/>
      <c r="J67" s="557"/>
      <c r="K67" s="557"/>
      <c r="L67" s="557"/>
      <c r="M67" s="557"/>
      <c r="N67" s="557"/>
      <c r="O67" s="557"/>
      <c r="P67" s="324">
        <f>SUM(C67:O67)</f>
        <v>0</v>
      </c>
      <c r="R67" s="413"/>
      <c r="S67" s="413"/>
      <c r="T67" s="413"/>
      <c r="U67" s="413"/>
      <c r="V67" s="413"/>
      <c r="W67" s="413"/>
      <c r="X67" s="413"/>
      <c r="Y67" s="413"/>
      <c r="Z67" s="413"/>
      <c r="AA67" s="413"/>
    </row>
    <row r="68" spans="1:29" x14ac:dyDescent="0.25">
      <c r="B68" s="82" t="s">
        <v>273</v>
      </c>
      <c r="C68" s="579">
        <v>3.6</v>
      </c>
      <c r="D68" s="579">
        <v>4</v>
      </c>
      <c r="E68" s="579">
        <v>9.9</v>
      </c>
      <c r="F68" s="579">
        <v>24.8</v>
      </c>
      <c r="G68" s="579">
        <v>49.5</v>
      </c>
      <c r="H68" s="579">
        <v>148.5</v>
      </c>
      <c r="I68" s="579">
        <v>188.1</v>
      </c>
      <c r="J68" s="579">
        <v>198</v>
      </c>
      <c r="K68" s="579">
        <v>217.8</v>
      </c>
      <c r="L68" s="579">
        <v>222.8</v>
      </c>
      <c r="M68" s="579">
        <v>257.39999999999998</v>
      </c>
      <c r="N68" s="579">
        <v>287.10000000000002</v>
      </c>
      <c r="O68" s="579">
        <v>316.8</v>
      </c>
      <c r="P68" s="324">
        <f>SUM(C68:O68)</f>
        <v>1928.3</v>
      </c>
      <c r="R68" s="398"/>
      <c r="S68" s="398"/>
      <c r="T68" s="398"/>
      <c r="U68" s="399"/>
      <c r="V68" s="176">
        <v>0</v>
      </c>
      <c r="W68" s="398"/>
      <c r="X68" s="398"/>
      <c r="Y68" s="399"/>
      <c r="Z68" s="399"/>
      <c r="AA68" s="174"/>
      <c r="AC68" s="580"/>
    </row>
    <row r="69" spans="1:29" hidden="1" x14ac:dyDescent="0.25">
      <c r="A69" s="313"/>
      <c r="B69" s="241" t="s">
        <v>506</v>
      </c>
      <c r="C69" s="188">
        <f>SUM(C63:C68)</f>
        <v>18.400000000000002</v>
      </c>
      <c r="D69" s="189">
        <f t="shared" ref="D69:P69" si="31">SUM(D63:D68)</f>
        <v>20.399999999999999</v>
      </c>
      <c r="E69" s="189">
        <f t="shared" si="31"/>
        <v>50.6</v>
      </c>
      <c r="F69" s="189">
        <f t="shared" si="31"/>
        <v>126.7</v>
      </c>
      <c r="G69" s="189">
        <f t="shared" si="31"/>
        <v>253</v>
      </c>
      <c r="H69" s="189">
        <f t="shared" si="31"/>
        <v>759</v>
      </c>
      <c r="I69" s="189">
        <f t="shared" si="31"/>
        <v>961.4</v>
      </c>
      <c r="J69" s="189">
        <f t="shared" si="31"/>
        <v>1012</v>
      </c>
      <c r="K69" s="189">
        <f t="shared" si="31"/>
        <v>1113.2</v>
      </c>
      <c r="L69" s="189">
        <f t="shared" si="31"/>
        <v>1138.7</v>
      </c>
      <c r="M69" s="189">
        <f t="shared" si="31"/>
        <v>1315.6</v>
      </c>
      <c r="N69" s="189">
        <f t="shared" si="31"/>
        <v>1467.4</v>
      </c>
      <c r="O69" s="189">
        <f t="shared" si="31"/>
        <v>1619.2</v>
      </c>
      <c r="P69" s="190">
        <f t="shared" si="31"/>
        <v>9855.5999999999985</v>
      </c>
      <c r="Q69" s="314"/>
      <c r="R69" s="342">
        <f>SUM(R63:R68)</f>
        <v>0</v>
      </c>
      <c r="S69" s="342">
        <f t="shared" ref="S69:T69" si="32">SUM(S63:S68)</f>
        <v>0</v>
      </c>
      <c r="T69" s="342">
        <f t="shared" si="32"/>
        <v>0</v>
      </c>
      <c r="U69" s="342">
        <f t="shared" ref="U69" si="33">SUM(U63:U68)</f>
        <v>0</v>
      </c>
      <c r="V69" s="342">
        <f t="shared" ref="V69" si="34">SUM(V63:V68)</f>
        <v>0</v>
      </c>
      <c r="W69" s="342">
        <f t="shared" ref="W69" si="35">SUM(W63:W68)</f>
        <v>0</v>
      </c>
      <c r="X69" s="342">
        <f t="shared" ref="X69" si="36">SUM(X63:X68)</f>
        <v>0</v>
      </c>
      <c r="Y69" s="342">
        <f t="shared" ref="Y69:Z69" si="37">SUM(Y63:Y68)</f>
        <v>0</v>
      </c>
      <c r="Z69" s="342">
        <f t="shared" si="37"/>
        <v>0</v>
      </c>
      <c r="AA69" s="342">
        <f t="shared" ref="AA69" si="38">SUM(AA63:AA68)</f>
        <v>0</v>
      </c>
      <c r="AB69" s="313"/>
    </row>
    <row r="70" spans="1:29" x14ac:dyDescent="0.25">
      <c r="C70" s="321"/>
      <c r="D70" s="321"/>
      <c r="E70" s="321"/>
      <c r="F70" s="321"/>
      <c r="G70" s="321"/>
      <c r="H70" s="321"/>
      <c r="I70" s="321"/>
      <c r="J70" s="321"/>
      <c r="K70" s="321"/>
      <c r="L70" s="321"/>
      <c r="M70" s="321"/>
      <c r="N70" s="321"/>
      <c r="O70" s="321"/>
      <c r="P70" s="321"/>
      <c r="V70" s="319"/>
    </row>
    <row r="71" spans="1:29" x14ac:dyDescent="0.25">
      <c r="B71" s="1" t="s">
        <v>519</v>
      </c>
      <c r="C71" s="321"/>
      <c r="D71" s="321"/>
      <c r="E71" s="321"/>
      <c r="F71" s="321"/>
      <c r="G71" s="321"/>
      <c r="H71" s="321"/>
      <c r="I71" s="321"/>
      <c r="J71" s="321"/>
      <c r="K71" s="321"/>
      <c r="L71" s="321"/>
      <c r="M71" s="321"/>
      <c r="N71" s="321"/>
      <c r="O71" s="321"/>
      <c r="P71" s="321"/>
      <c r="V71" s="319"/>
    </row>
    <row r="72" spans="1:29" x14ac:dyDescent="0.25">
      <c r="B72" s="80" t="s">
        <v>508</v>
      </c>
      <c r="C72" s="185"/>
      <c r="D72" s="185"/>
      <c r="E72" s="185"/>
      <c r="F72" s="185"/>
      <c r="G72" s="185"/>
      <c r="H72" s="185"/>
      <c r="I72" s="185"/>
      <c r="J72" s="185"/>
      <c r="K72" s="185"/>
      <c r="L72" s="185"/>
      <c r="M72" s="185"/>
      <c r="N72" s="185"/>
      <c r="O72" s="185"/>
      <c r="P72" s="195">
        <f t="shared" ref="P72:P77" si="39">SUM(C72:O72)</f>
        <v>0</v>
      </c>
      <c r="R72" s="315"/>
    </row>
    <row r="73" spans="1:29" x14ac:dyDescent="0.25">
      <c r="B73" s="81" t="s">
        <v>509</v>
      </c>
      <c r="C73" s="185"/>
      <c r="D73" s="185"/>
      <c r="E73" s="185"/>
      <c r="F73" s="185"/>
      <c r="G73" s="185"/>
      <c r="H73" s="185"/>
      <c r="I73" s="185"/>
      <c r="J73" s="185"/>
      <c r="K73" s="185"/>
      <c r="L73" s="185"/>
      <c r="M73" s="185"/>
      <c r="N73" s="185"/>
      <c r="O73" s="185"/>
      <c r="P73" s="324">
        <f t="shared" si="39"/>
        <v>0</v>
      </c>
      <c r="R73" s="315"/>
    </row>
    <row r="74" spans="1:29" x14ac:dyDescent="0.25">
      <c r="B74" s="81" t="s">
        <v>510</v>
      </c>
      <c r="C74" s="185"/>
      <c r="D74" s="185"/>
      <c r="E74" s="185"/>
      <c r="F74" s="185"/>
      <c r="G74" s="185"/>
      <c r="H74" s="185"/>
      <c r="I74" s="185"/>
      <c r="J74" s="185"/>
      <c r="K74" s="185"/>
      <c r="L74" s="185"/>
      <c r="M74" s="185"/>
      <c r="N74" s="185"/>
      <c r="O74" s="185"/>
      <c r="P74" s="324">
        <f t="shared" si="39"/>
        <v>0</v>
      </c>
      <c r="R74" s="315"/>
    </row>
    <row r="75" spans="1:29" x14ac:dyDescent="0.25">
      <c r="B75" s="81" t="s">
        <v>511</v>
      </c>
      <c r="C75" s="185"/>
      <c r="D75" s="185"/>
      <c r="E75" s="185"/>
      <c r="F75" s="185"/>
      <c r="G75" s="185"/>
      <c r="H75" s="185"/>
      <c r="I75" s="185"/>
      <c r="J75" s="185"/>
      <c r="K75" s="185"/>
      <c r="L75" s="185"/>
      <c r="M75" s="185"/>
      <c r="N75" s="185"/>
      <c r="O75" s="185"/>
      <c r="P75" s="324">
        <f t="shared" si="39"/>
        <v>0</v>
      </c>
      <c r="R75" s="315"/>
    </row>
    <row r="76" spans="1:29" x14ac:dyDescent="0.25">
      <c r="B76" s="81" t="s">
        <v>512</v>
      </c>
      <c r="C76" s="185"/>
      <c r="D76" s="185"/>
      <c r="E76" s="185"/>
      <c r="F76" s="185"/>
      <c r="G76" s="185"/>
      <c r="H76" s="185"/>
      <c r="I76" s="185"/>
      <c r="J76" s="185"/>
      <c r="K76" s="185"/>
      <c r="L76" s="185"/>
      <c r="M76" s="185"/>
      <c r="N76" s="185"/>
      <c r="O76" s="185"/>
      <c r="P76" s="324">
        <f t="shared" si="39"/>
        <v>0</v>
      </c>
      <c r="R76" s="315"/>
    </row>
    <row r="77" spans="1:29" x14ac:dyDescent="0.25">
      <c r="B77" s="82" t="s">
        <v>513</v>
      </c>
      <c r="C77" s="185"/>
      <c r="D77" s="185"/>
      <c r="E77" s="185"/>
      <c r="F77" s="185"/>
      <c r="G77" s="185"/>
      <c r="H77" s="185"/>
      <c r="I77" s="185"/>
      <c r="J77" s="185"/>
      <c r="K77" s="185"/>
      <c r="L77" s="185"/>
      <c r="M77" s="185"/>
      <c r="N77" s="185"/>
      <c r="O77" s="185"/>
      <c r="P77" s="196">
        <f t="shared" si="39"/>
        <v>0</v>
      </c>
      <c r="R77" s="315"/>
      <c r="AC77" s="580"/>
    </row>
    <row r="78" spans="1:29" x14ac:dyDescent="0.25">
      <c r="S78" s="338"/>
      <c r="T78" s="322"/>
      <c r="U78" s="322"/>
      <c r="V78" s="316"/>
      <c r="W78" s="322"/>
      <c r="X78" s="322"/>
      <c r="Y78" s="322"/>
      <c r="Z78" s="338"/>
    </row>
    <row r="79" spans="1:29" x14ac:dyDescent="0.25">
      <c r="S79" s="338"/>
      <c r="T79" s="322"/>
      <c r="U79" s="322"/>
      <c r="V79" s="316"/>
      <c r="W79" s="322"/>
      <c r="X79" s="322"/>
      <c r="Y79" s="322"/>
      <c r="Z79" s="338"/>
    </row>
    <row r="80" spans="1:29" x14ac:dyDescent="0.25">
      <c r="B80" s="1" t="s">
        <v>520</v>
      </c>
      <c r="C80" s="321"/>
      <c r="D80" s="321"/>
      <c r="E80" s="321"/>
      <c r="F80" s="321"/>
      <c r="G80" s="321"/>
      <c r="H80" s="321"/>
      <c r="I80" s="321"/>
      <c r="J80" s="321"/>
      <c r="K80" s="321"/>
      <c r="L80" s="321"/>
      <c r="M80" s="321"/>
      <c r="N80" s="321"/>
      <c r="O80" s="321"/>
      <c r="P80" s="321"/>
      <c r="V80" s="319"/>
    </row>
    <row r="81" spans="2:27" x14ac:dyDescent="0.25">
      <c r="B81" s="80" t="s">
        <v>521</v>
      </c>
      <c r="C81" s="579">
        <v>200</v>
      </c>
      <c r="D81" s="579">
        <v>180</v>
      </c>
      <c r="E81" s="579">
        <v>170</v>
      </c>
      <c r="F81" s="579">
        <v>160</v>
      </c>
      <c r="G81" s="579">
        <v>150</v>
      </c>
      <c r="H81" s="579">
        <v>148.5</v>
      </c>
      <c r="I81" s="579">
        <v>188.1</v>
      </c>
      <c r="J81" s="579">
        <v>198</v>
      </c>
      <c r="K81" s="579">
        <v>217.8</v>
      </c>
      <c r="L81" s="579">
        <v>222.8</v>
      </c>
      <c r="M81" s="579">
        <v>257.39999999999998</v>
      </c>
      <c r="N81" s="579">
        <v>287.10000000000002</v>
      </c>
      <c r="O81" s="579">
        <v>316.8</v>
      </c>
      <c r="P81" s="195">
        <f>SUM(C81:O81)</f>
        <v>2696.5</v>
      </c>
      <c r="R81" s="311"/>
      <c r="S81" s="311"/>
      <c r="T81" s="311"/>
      <c r="U81" s="397"/>
      <c r="V81" s="176">
        <v>0</v>
      </c>
      <c r="W81" s="311"/>
      <c r="X81" s="311"/>
      <c r="Y81" s="397"/>
      <c r="Z81" s="397"/>
      <c r="AA81" s="174"/>
    </row>
    <row r="82" spans="2:27" s="333" customFormat="1" x14ac:dyDescent="0.25">
      <c r="B82" s="81" t="s">
        <v>522</v>
      </c>
      <c r="C82" s="579">
        <v>275.8</v>
      </c>
      <c r="D82" s="579">
        <v>248.2</v>
      </c>
      <c r="E82" s="579">
        <v>234.4</v>
      </c>
      <c r="F82" s="579">
        <v>220.6</v>
      </c>
      <c r="G82" s="579">
        <v>206.8</v>
      </c>
      <c r="H82" s="579">
        <v>204.8</v>
      </c>
      <c r="I82" s="579">
        <v>259.39999999999998</v>
      </c>
      <c r="J82" s="579">
        <v>273</v>
      </c>
      <c r="K82" s="579">
        <v>300.3</v>
      </c>
      <c r="L82" s="579">
        <v>307.10000000000002</v>
      </c>
      <c r="M82" s="579">
        <v>354.9</v>
      </c>
      <c r="N82" s="579">
        <v>395.9</v>
      </c>
      <c r="O82" s="579">
        <v>436.8</v>
      </c>
      <c r="P82" s="340">
        <f t="shared" ref="P82:P94" si="40">SUM(C82:O82)</f>
        <v>3718.0000000000005</v>
      </c>
      <c r="Q82" s="334"/>
      <c r="R82" s="311"/>
      <c r="S82" s="311"/>
      <c r="T82" s="311"/>
      <c r="U82" s="397"/>
      <c r="V82" s="177">
        <v>0</v>
      </c>
      <c r="W82" s="311"/>
      <c r="X82" s="311"/>
      <c r="Y82" s="397"/>
      <c r="Z82" s="397"/>
      <c r="AA82" s="174"/>
    </row>
    <row r="83" spans="2:27" s="333" customFormat="1" x14ac:dyDescent="0.25">
      <c r="B83" s="81" t="s">
        <v>523</v>
      </c>
      <c r="C83" s="579">
        <v>200</v>
      </c>
      <c r="D83" s="579">
        <v>180</v>
      </c>
      <c r="E83" s="579">
        <v>170</v>
      </c>
      <c r="F83" s="579">
        <v>160</v>
      </c>
      <c r="G83" s="579">
        <v>150</v>
      </c>
      <c r="H83" s="579">
        <v>148.5</v>
      </c>
      <c r="I83" s="579">
        <v>188.1</v>
      </c>
      <c r="J83" s="579">
        <v>198</v>
      </c>
      <c r="K83" s="579">
        <v>217.8</v>
      </c>
      <c r="L83" s="579">
        <v>222.8</v>
      </c>
      <c r="M83" s="579">
        <v>257.39999999999998</v>
      </c>
      <c r="N83" s="579">
        <v>287.10000000000002</v>
      </c>
      <c r="O83" s="579">
        <v>316.8</v>
      </c>
      <c r="P83" s="340">
        <f t="shared" si="40"/>
        <v>2696.5</v>
      </c>
      <c r="Q83" s="334"/>
      <c r="R83" s="311"/>
      <c r="S83" s="311"/>
      <c r="T83" s="311"/>
      <c r="U83" s="397"/>
      <c r="V83" s="177">
        <v>0</v>
      </c>
      <c r="W83" s="311"/>
      <c r="X83" s="311"/>
      <c r="Y83" s="397"/>
      <c r="Z83" s="397"/>
      <c r="AA83" s="174"/>
    </row>
    <row r="84" spans="2:27" s="333" customFormat="1" x14ac:dyDescent="0.25">
      <c r="B84" s="81" t="s">
        <v>524</v>
      </c>
      <c r="C84" s="579">
        <v>303</v>
      </c>
      <c r="D84" s="579">
        <v>272.7</v>
      </c>
      <c r="E84" s="579">
        <v>257.60000000000002</v>
      </c>
      <c r="F84" s="579">
        <v>242.4</v>
      </c>
      <c r="G84" s="579">
        <v>227.3</v>
      </c>
      <c r="H84" s="579">
        <v>225</v>
      </c>
      <c r="I84" s="579">
        <v>285</v>
      </c>
      <c r="J84" s="579">
        <v>300</v>
      </c>
      <c r="K84" s="579">
        <v>330</v>
      </c>
      <c r="L84" s="579">
        <v>337.5</v>
      </c>
      <c r="M84" s="579">
        <v>390</v>
      </c>
      <c r="N84" s="579">
        <v>435</v>
      </c>
      <c r="O84" s="579">
        <v>480</v>
      </c>
      <c r="P84" s="340">
        <f t="shared" si="40"/>
        <v>4085.5</v>
      </c>
      <c r="Q84" s="334"/>
      <c r="R84" s="311"/>
      <c r="S84" s="311"/>
      <c r="T84" s="311"/>
      <c r="U84" s="397"/>
      <c r="V84" s="177">
        <v>0</v>
      </c>
      <c r="W84" s="311"/>
      <c r="X84" s="311"/>
      <c r="Y84" s="397"/>
      <c r="Z84" s="397"/>
      <c r="AA84" s="174"/>
    </row>
    <row r="85" spans="2:27" s="333" customFormat="1" x14ac:dyDescent="0.25">
      <c r="B85" s="81" t="s">
        <v>525</v>
      </c>
      <c r="C85" s="579">
        <v>200</v>
      </c>
      <c r="D85" s="579">
        <v>180</v>
      </c>
      <c r="E85" s="579">
        <v>170</v>
      </c>
      <c r="F85" s="579">
        <v>160</v>
      </c>
      <c r="G85" s="579">
        <v>150</v>
      </c>
      <c r="H85" s="579">
        <v>148.5</v>
      </c>
      <c r="I85" s="579">
        <v>188.1</v>
      </c>
      <c r="J85" s="579">
        <v>198</v>
      </c>
      <c r="K85" s="579">
        <v>217.8</v>
      </c>
      <c r="L85" s="579">
        <v>222.8</v>
      </c>
      <c r="M85" s="579">
        <v>257.39999999999998</v>
      </c>
      <c r="N85" s="579">
        <v>287.10000000000002</v>
      </c>
      <c r="O85" s="579">
        <v>316.8</v>
      </c>
      <c r="P85" s="340">
        <f t="shared" si="40"/>
        <v>2696.5</v>
      </c>
      <c r="Q85" s="334"/>
      <c r="R85" s="311"/>
      <c r="S85" s="311"/>
      <c r="T85" s="311"/>
      <c r="U85" s="397"/>
      <c r="V85" s="177">
        <v>0</v>
      </c>
      <c r="W85" s="311"/>
      <c r="X85" s="311"/>
      <c r="Y85" s="397"/>
      <c r="Z85" s="397"/>
      <c r="AA85" s="174"/>
    </row>
    <row r="86" spans="2:27" s="333" customFormat="1" x14ac:dyDescent="0.25">
      <c r="B86" s="81" t="s">
        <v>526</v>
      </c>
      <c r="C86" s="579">
        <v>2654.5</v>
      </c>
      <c r="D86" s="579">
        <v>2389.1</v>
      </c>
      <c r="E86" s="579">
        <v>2256.4</v>
      </c>
      <c r="F86" s="579">
        <v>2123.6</v>
      </c>
      <c r="G86" s="579">
        <v>1990.9</v>
      </c>
      <c r="H86" s="579">
        <v>1971</v>
      </c>
      <c r="I86" s="579">
        <v>2496.6</v>
      </c>
      <c r="J86" s="579">
        <v>2628</v>
      </c>
      <c r="K86" s="579">
        <v>2890.8</v>
      </c>
      <c r="L86" s="579">
        <v>2956.5</v>
      </c>
      <c r="M86" s="579">
        <v>3416.4</v>
      </c>
      <c r="N86" s="579">
        <v>3810.6</v>
      </c>
      <c r="O86" s="579">
        <v>4204.8</v>
      </c>
      <c r="P86" s="340">
        <f t="shared" si="40"/>
        <v>35789.199999999997</v>
      </c>
      <c r="Q86" s="334"/>
      <c r="R86" s="311"/>
      <c r="S86" s="311"/>
      <c r="T86" s="311"/>
      <c r="U86" s="397"/>
      <c r="V86" s="177">
        <v>0</v>
      </c>
      <c r="W86" s="311"/>
      <c r="X86" s="311"/>
      <c r="Y86" s="397"/>
      <c r="Z86" s="397"/>
      <c r="AA86" s="174"/>
    </row>
    <row r="87" spans="2:27" s="333" customFormat="1" x14ac:dyDescent="0.25">
      <c r="B87" s="81" t="s">
        <v>527</v>
      </c>
      <c r="C87" s="579">
        <v>509.1</v>
      </c>
      <c r="D87" s="579">
        <v>458.2</v>
      </c>
      <c r="E87" s="579">
        <v>432.7</v>
      </c>
      <c r="F87" s="579">
        <v>407.3</v>
      </c>
      <c r="G87" s="579">
        <v>381.8</v>
      </c>
      <c r="H87" s="579">
        <v>378</v>
      </c>
      <c r="I87" s="579">
        <v>478.8</v>
      </c>
      <c r="J87" s="579">
        <v>504</v>
      </c>
      <c r="K87" s="579">
        <v>554.4</v>
      </c>
      <c r="L87" s="579">
        <v>567</v>
      </c>
      <c r="M87" s="579">
        <v>655.20000000000005</v>
      </c>
      <c r="N87" s="579">
        <v>730.8</v>
      </c>
      <c r="O87" s="579">
        <v>806.4</v>
      </c>
      <c r="P87" s="340">
        <f t="shared" si="40"/>
        <v>6863.7</v>
      </c>
      <c r="Q87" s="334"/>
      <c r="R87" s="311"/>
      <c r="S87" s="311"/>
      <c r="T87" s="311"/>
      <c r="U87" s="397"/>
      <c r="V87" s="177">
        <v>0</v>
      </c>
      <c r="W87" s="311"/>
      <c r="X87" s="311"/>
      <c r="Y87" s="397"/>
      <c r="Z87" s="397"/>
      <c r="AA87" s="174"/>
    </row>
    <row r="88" spans="2:27" s="333" customFormat="1" x14ac:dyDescent="0.25">
      <c r="B88" s="81" t="s">
        <v>528</v>
      </c>
      <c r="C88" s="579">
        <v>741.4</v>
      </c>
      <c r="D88" s="579">
        <v>667.3</v>
      </c>
      <c r="E88" s="579">
        <v>630.20000000000005</v>
      </c>
      <c r="F88" s="579">
        <v>593.1</v>
      </c>
      <c r="G88" s="579">
        <v>556.1</v>
      </c>
      <c r="H88" s="579">
        <v>550.5</v>
      </c>
      <c r="I88" s="579">
        <v>697.3</v>
      </c>
      <c r="J88" s="579">
        <v>734</v>
      </c>
      <c r="K88" s="579">
        <v>807.4</v>
      </c>
      <c r="L88" s="579">
        <v>825.8</v>
      </c>
      <c r="M88" s="579">
        <v>954.2</v>
      </c>
      <c r="N88" s="579">
        <v>1064.3</v>
      </c>
      <c r="O88" s="579">
        <v>1174.4000000000001</v>
      </c>
      <c r="P88" s="340">
        <f t="shared" si="40"/>
        <v>9995.9999999999982</v>
      </c>
      <c r="Q88" s="334"/>
      <c r="R88" s="311"/>
      <c r="S88" s="311"/>
      <c r="T88" s="311"/>
      <c r="U88" s="397"/>
      <c r="V88" s="177">
        <v>0</v>
      </c>
      <c r="W88" s="311"/>
      <c r="X88" s="311"/>
      <c r="Y88" s="397"/>
      <c r="Z88" s="397"/>
      <c r="AA88" s="174"/>
    </row>
    <row r="89" spans="2:27" s="333" customFormat="1" x14ac:dyDescent="0.25">
      <c r="B89" s="81" t="s">
        <v>529</v>
      </c>
      <c r="C89" s="579">
        <v>249.5</v>
      </c>
      <c r="D89" s="579">
        <v>224.5</v>
      </c>
      <c r="E89" s="579">
        <v>212.1</v>
      </c>
      <c r="F89" s="579">
        <v>199.6</v>
      </c>
      <c r="G89" s="579">
        <v>187.1</v>
      </c>
      <c r="H89" s="579">
        <v>185.3</v>
      </c>
      <c r="I89" s="579">
        <v>234.7</v>
      </c>
      <c r="J89" s="579">
        <v>247</v>
      </c>
      <c r="K89" s="579">
        <v>271.7</v>
      </c>
      <c r="L89" s="579">
        <v>277.89999999999998</v>
      </c>
      <c r="M89" s="579">
        <v>321.10000000000002</v>
      </c>
      <c r="N89" s="579">
        <v>358.2</v>
      </c>
      <c r="O89" s="579">
        <v>395.2</v>
      </c>
      <c r="P89" s="340">
        <f t="shared" si="40"/>
        <v>3363.8999999999996</v>
      </c>
      <c r="Q89" s="334"/>
      <c r="R89" s="311"/>
      <c r="S89" s="311"/>
      <c r="T89" s="311"/>
      <c r="U89" s="397"/>
      <c r="V89" s="177">
        <v>0</v>
      </c>
      <c r="W89" s="311"/>
      <c r="X89" s="311"/>
      <c r="Y89" s="397"/>
      <c r="Z89" s="397"/>
      <c r="AA89" s="174"/>
    </row>
    <row r="90" spans="2:27" s="333" customFormat="1" x14ac:dyDescent="0.25">
      <c r="B90" s="81" t="s">
        <v>530</v>
      </c>
      <c r="C90" s="579">
        <v>1273.7</v>
      </c>
      <c r="D90" s="579">
        <v>1146.4000000000001</v>
      </c>
      <c r="E90" s="579">
        <v>1082.7</v>
      </c>
      <c r="F90" s="579">
        <v>1019</v>
      </c>
      <c r="G90" s="579">
        <v>955.3</v>
      </c>
      <c r="H90" s="579">
        <v>945.8</v>
      </c>
      <c r="I90" s="579">
        <v>1198</v>
      </c>
      <c r="J90" s="579">
        <v>1261</v>
      </c>
      <c r="K90" s="579">
        <v>1387.1</v>
      </c>
      <c r="L90" s="579">
        <v>1418.6</v>
      </c>
      <c r="M90" s="579">
        <v>1639.3</v>
      </c>
      <c r="N90" s="579">
        <v>1828.5</v>
      </c>
      <c r="O90" s="579">
        <v>2017.6</v>
      </c>
      <c r="P90" s="340">
        <f t="shared" si="40"/>
        <v>17173</v>
      </c>
      <c r="Q90" s="334"/>
      <c r="R90" s="311"/>
      <c r="S90" s="311"/>
      <c r="T90" s="311"/>
      <c r="U90" s="397"/>
      <c r="V90" s="177">
        <v>0</v>
      </c>
      <c r="W90" s="311"/>
      <c r="X90" s="311"/>
      <c r="Y90" s="397"/>
      <c r="Z90" s="397"/>
      <c r="AA90" s="174"/>
    </row>
    <row r="91" spans="2:27" s="333" customFormat="1" x14ac:dyDescent="0.25">
      <c r="B91" s="81" t="s">
        <v>531</v>
      </c>
      <c r="C91" s="579">
        <v>706.1</v>
      </c>
      <c r="D91" s="579">
        <v>635.5</v>
      </c>
      <c r="E91" s="579">
        <v>600.20000000000005</v>
      </c>
      <c r="F91" s="579">
        <v>564.79999999999995</v>
      </c>
      <c r="G91" s="579">
        <v>529.5</v>
      </c>
      <c r="H91" s="579">
        <v>524.29999999999995</v>
      </c>
      <c r="I91" s="579">
        <v>664.1</v>
      </c>
      <c r="J91" s="579">
        <v>699</v>
      </c>
      <c r="K91" s="579">
        <v>768.9</v>
      </c>
      <c r="L91" s="579">
        <v>786.4</v>
      </c>
      <c r="M91" s="579">
        <v>908.7</v>
      </c>
      <c r="N91" s="579">
        <v>1013.6</v>
      </c>
      <c r="O91" s="579">
        <v>1118.4000000000001</v>
      </c>
      <c r="P91" s="340">
        <f t="shared" si="40"/>
        <v>9519.4999999999982</v>
      </c>
      <c r="Q91" s="334"/>
      <c r="R91" s="311"/>
      <c r="S91" s="311"/>
      <c r="T91" s="311"/>
      <c r="U91" s="397"/>
      <c r="V91" s="177">
        <v>0</v>
      </c>
      <c r="W91" s="311"/>
      <c r="X91" s="311"/>
      <c r="Y91" s="397"/>
      <c r="Z91" s="397"/>
      <c r="AA91" s="174"/>
    </row>
    <row r="92" spans="2:27" s="333" customFormat="1" x14ac:dyDescent="0.25">
      <c r="B92" s="81" t="s">
        <v>532</v>
      </c>
      <c r="C92" s="579">
        <v>706.1</v>
      </c>
      <c r="D92" s="579">
        <v>635.5</v>
      </c>
      <c r="E92" s="579">
        <v>600.20000000000005</v>
      </c>
      <c r="F92" s="579">
        <v>564.79999999999995</v>
      </c>
      <c r="G92" s="579">
        <v>529.5</v>
      </c>
      <c r="H92" s="579">
        <v>524.29999999999995</v>
      </c>
      <c r="I92" s="579">
        <v>664.1</v>
      </c>
      <c r="J92" s="579">
        <v>699</v>
      </c>
      <c r="K92" s="579">
        <v>768.9</v>
      </c>
      <c r="L92" s="579">
        <v>786.4</v>
      </c>
      <c r="M92" s="579">
        <v>908.7</v>
      </c>
      <c r="N92" s="579">
        <v>1013.6</v>
      </c>
      <c r="O92" s="579">
        <v>1118.4000000000001</v>
      </c>
      <c r="P92" s="340">
        <f t="shared" si="40"/>
        <v>9519.4999999999982</v>
      </c>
      <c r="Q92" s="334"/>
      <c r="R92" s="311"/>
      <c r="S92" s="311"/>
      <c r="T92" s="311"/>
      <c r="U92" s="397"/>
      <c r="V92" s="177">
        <v>0</v>
      </c>
      <c r="W92" s="311"/>
      <c r="X92" s="311"/>
      <c r="Y92" s="397"/>
      <c r="Z92" s="397"/>
      <c r="AA92" s="174"/>
    </row>
    <row r="93" spans="2:27" s="333" customFormat="1" x14ac:dyDescent="0.25">
      <c r="B93" s="81" t="s">
        <v>274</v>
      </c>
      <c r="C93" s="579">
        <v>303</v>
      </c>
      <c r="D93" s="579">
        <v>272.7</v>
      </c>
      <c r="E93" s="579">
        <v>257.60000000000002</v>
      </c>
      <c r="F93" s="579">
        <v>242.4</v>
      </c>
      <c r="G93" s="579">
        <v>227.3</v>
      </c>
      <c r="H93" s="579">
        <v>225</v>
      </c>
      <c r="I93" s="579">
        <v>285</v>
      </c>
      <c r="J93" s="579">
        <v>300</v>
      </c>
      <c r="K93" s="579">
        <v>330</v>
      </c>
      <c r="L93" s="579">
        <v>337.5</v>
      </c>
      <c r="M93" s="579">
        <v>390</v>
      </c>
      <c r="N93" s="579">
        <v>435</v>
      </c>
      <c r="O93" s="579">
        <v>480</v>
      </c>
      <c r="P93" s="340">
        <f t="shared" si="40"/>
        <v>4085.5</v>
      </c>
      <c r="Q93" s="334"/>
      <c r="R93" s="311"/>
      <c r="S93" s="311"/>
      <c r="T93" s="311"/>
      <c r="U93" s="397"/>
      <c r="V93" s="177">
        <v>0</v>
      </c>
      <c r="W93" s="311"/>
      <c r="X93" s="311"/>
      <c r="Y93" s="397"/>
      <c r="Z93" s="397"/>
      <c r="AA93" s="174"/>
    </row>
    <row r="94" spans="2:27" s="333" customFormat="1" x14ac:dyDescent="0.25">
      <c r="B94" s="81" t="s">
        <v>612</v>
      </c>
      <c r="C94" s="579">
        <v>303</v>
      </c>
      <c r="D94" s="579">
        <v>272.7</v>
      </c>
      <c r="E94" s="579">
        <v>257.60000000000002</v>
      </c>
      <c r="F94" s="579">
        <v>242.4</v>
      </c>
      <c r="G94" s="579">
        <v>227.3</v>
      </c>
      <c r="H94" s="579">
        <v>225</v>
      </c>
      <c r="I94" s="579">
        <v>285</v>
      </c>
      <c r="J94" s="579">
        <v>300</v>
      </c>
      <c r="K94" s="579">
        <v>330</v>
      </c>
      <c r="L94" s="579">
        <v>337.5</v>
      </c>
      <c r="M94" s="579">
        <v>390</v>
      </c>
      <c r="N94" s="579">
        <v>435</v>
      </c>
      <c r="O94" s="579">
        <v>480</v>
      </c>
      <c r="P94" s="340">
        <f t="shared" si="40"/>
        <v>4085.5</v>
      </c>
      <c r="Q94" s="334"/>
      <c r="R94" s="311"/>
      <c r="S94" s="311"/>
      <c r="T94" s="311"/>
      <c r="U94" s="397"/>
      <c r="V94" s="177">
        <v>0</v>
      </c>
      <c r="W94" s="311"/>
      <c r="X94" s="311"/>
      <c r="Y94" s="397"/>
      <c r="Z94" s="397"/>
      <c r="AA94" s="174"/>
    </row>
    <row r="95" spans="2:27" x14ac:dyDescent="0.25">
      <c r="B95" s="81" t="s">
        <v>504</v>
      </c>
      <c r="C95" s="579">
        <v>160</v>
      </c>
      <c r="D95" s="579">
        <v>144</v>
      </c>
      <c r="E95" s="579">
        <v>136</v>
      </c>
      <c r="F95" s="579">
        <v>128</v>
      </c>
      <c r="G95" s="579">
        <v>140</v>
      </c>
      <c r="H95" s="579">
        <v>165</v>
      </c>
      <c r="I95" s="579">
        <v>209</v>
      </c>
      <c r="J95" s="579">
        <v>220</v>
      </c>
      <c r="K95" s="579">
        <v>242</v>
      </c>
      <c r="L95" s="579">
        <v>247.5</v>
      </c>
      <c r="M95" s="579">
        <v>286</v>
      </c>
      <c r="N95" s="579">
        <v>319</v>
      </c>
      <c r="O95" s="579">
        <v>352</v>
      </c>
      <c r="P95" s="324">
        <f>SUM(C95:O95)</f>
        <v>2748.5</v>
      </c>
      <c r="R95" s="311"/>
      <c r="S95" s="311"/>
      <c r="T95" s="311"/>
      <c r="U95" s="397"/>
      <c r="V95" s="217">
        <v>0</v>
      </c>
      <c r="W95" s="311"/>
      <c r="X95" s="311"/>
      <c r="Y95" s="397"/>
      <c r="Z95" s="397"/>
      <c r="AA95" s="174"/>
    </row>
    <row r="96" spans="2:27" x14ac:dyDescent="0.25">
      <c r="B96" s="81" t="s">
        <v>505</v>
      </c>
      <c r="C96" s="557"/>
      <c r="D96" s="557"/>
      <c r="E96" s="557"/>
      <c r="F96" s="557"/>
      <c r="G96" s="557"/>
      <c r="H96" s="557"/>
      <c r="I96" s="557"/>
      <c r="J96" s="557"/>
      <c r="K96" s="557"/>
      <c r="L96" s="557"/>
      <c r="M96" s="557"/>
      <c r="N96" s="557"/>
      <c r="O96" s="557"/>
      <c r="P96" s="324">
        <f>SUM(C96:O96)</f>
        <v>0</v>
      </c>
      <c r="R96" s="413"/>
      <c r="S96" s="413"/>
      <c r="T96" s="413"/>
      <c r="U96" s="413"/>
      <c r="V96" s="413"/>
      <c r="W96" s="413"/>
      <c r="X96" s="413"/>
      <c r="Y96" s="413"/>
      <c r="Z96" s="413"/>
      <c r="AA96" s="413"/>
    </row>
    <row r="97" spans="1:29" x14ac:dyDescent="0.25">
      <c r="B97" s="82" t="s">
        <v>273</v>
      </c>
      <c r="C97" s="579">
        <v>160</v>
      </c>
      <c r="D97" s="579">
        <v>144</v>
      </c>
      <c r="E97" s="579">
        <v>136</v>
      </c>
      <c r="F97" s="579">
        <v>128</v>
      </c>
      <c r="G97" s="579">
        <v>140</v>
      </c>
      <c r="H97" s="579">
        <v>165</v>
      </c>
      <c r="I97" s="579">
        <v>209</v>
      </c>
      <c r="J97" s="579">
        <v>220</v>
      </c>
      <c r="K97" s="579">
        <v>242</v>
      </c>
      <c r="L97" s="579">
        <v>247.5</v>
      </c>
      <c r="M97" s="579">
        <v>286</v>
      </c>
      <c r="N97" s="579">
        <v>319</v>
      </c>
      <c r="O97" s="579">
        <v>352</v>
      </c>
      <c r="P97" s="324">
        <f>SUM(C97:O97)</f>
        <v>2748.5</v>
      </c>
      <c r="R97" s="398"/>
      <c r="S97" s="398"/>
      <c r="T97" s="398"/>
      <c r="U97" s="399"/>
      <c r="V97" s="176">
        <v>0</v>
      </c>
      <c r="W97" s="398"/>
      <c r="X97" s="398"/>
      <c r="Y97" s="399"/>
      <c r="Z97" s="399"/>
      <c r="AA97" s="174"/>
      <c r="AC97" s="580"/>
    </row>
    <row r="98" spans="1:29" hidden="1" x14ac:dyDescent="0.25">
      <c r="A98" s="313"/>
      <c r="B98" s="241" t="s">
        <v>506</v>
      </c>
      <c r="C98" s="188">
        <f>SUM(C81:C97)</f>
        <v>8945.2000000000007</v>
      </c>
      <c r="D98" s="189">
        <f t="shared" ref="D98:P98" si="41">SUM(D81:D97)</f>
        <v>8050.7999999999993</v>
      </c>
      <c r="E98" s="189">
        <f t="shared" si="41"/>
        <v>7603.7000000000007</v>
      </c>
      <c r="F98" s="189">
        <f t="shared" si="41"/>
        <v>7156</v>
      </c>
      <c r="G98" s="189">
        <f t="shared" si="41"/>
        <v>6748.9000000000005</v>
      </c>
      <c r="H98" s="189">
        <f t="shared" si="41"/>
        <v>6734.5000000000009</v>
      </c>
      <c r="I98" s="189">
        <f t="shared" si="41"/>
        <v>8530.3000000000011</v>
      </c>
      <c r="J98" s="189">
        <f t="shared" si="41"/>
        <v>8979</v>
      </c>
      <c r="K98" s="189">
        <f t="shared" si="41"/>
        <v>9876.8999999999978</v>
      </c>
      <c r="L98" s="189">
        <f t="shared" si="41"/>
        <v>10101.599999999999</v>
      </c>
      <c r="M98" s="189">
        <f t="shared" si="41"/>
        <v>11672.7</v>
      </c>
      <c r="N98" s="189">
        <f t="shared" si="41"/>
        <v>13019.8</v>
      </c>
      <c r="O98" s="189">
        <f t="shared" si="41"/>
        <v>14366.4</v>
      </c>
      <c r="P98" s="190">
        <f t="shared" si="41"/>
        <v>121785.79999999999</v>
      </c>
      <c r="Q98" s="314"/>
      <c r="R98" s="342">
        <f t="shared" ref="R98:AA98" si="42">SUM(R81:R97)</f>
        <v>0</v>
      </c>
      <c r="S98" s="342">
        <f t="shared" ref="S98" si="43">SUM(S81:S97)</f>
        <v>0</v>
      </c>
      <c r="T98" s="342">
        <f t="shared" si="42"/>
        <v>0</v>
      </c>
      <c r="U98" s="342">
        <f t="shared" si="42"/>
        <v>0</v>
      </c>
      <c r="V98" s="342">
        <f t="shared" si="42"/>
        <v>0</v>
      </c>
      <c r="W98" s="342">
        <f t="shared" si="42"/>
        <v>0</v>
      </c>
      <c r="X98" s="342">
        <f t="shared" si="42"/>
        <v>0</v>
      </c>
      <c r="Y98" s="342">
        <f t="shared" si="42"/>
        <v>0</v>
      </c>
      <c r="Z98" s="342">
        <f t="shared" ref="Z98" si="44">SUM(Z81:Z97)</f>
        <v>0</v>
      </c>
      <c r="AA98" s="342">
        <f t="shared" si="42"/>
        <v>0</v>
      </c>
      <c r="AB98" s="313"/>
    </row>
    <row r="99" spans="1:29" x14ac:dyDescent="0.25">
      <c r="C99" s="321"/>
      <c r="D99" s="321"/>
      <c r="E99" s="321"/>
      <c r="F99" s="321"/>
      <c r="G99" s="321"/>
      <c r="H99" s="321"/>
      <c r="I99" s="321"/>
      <c r="J99" s="321"/>
      <c r="K99" s="321"/>
      <c r="L99" s="321"/>
      <c r="M99" s="321"/>
      <c r="N99" s="321"/>
      <c r="O99" s="321"/>
      <c r="P99" s="321"/>
      <c r="R99" s="315"/>
    </row>
    <row r="100" spans="1:29" x14ac:dyDescent="0.25">
      <c r="B100" s="1" t="s">
        <v>533</v>
      </c>
      <c r="C100" s="321"/>
      <c r="D100" s="321"/>
      <c r="E100" s="321"/>
      <c r="F100" s="321"/>
      <c r="G100" s="321"/>
      <c r="H100" s="321"/>
      <c r="I100" s="321"/>
      <c r="J100" s="321"/>
      <c r="K100" s="321"/>
      <c r="L100" s="321"/>
      <c r="M100" s="321"/>
      <c r="N100" s="321"/>
      <c r="O100" s="321"/>
      <c r="P100" s="321"/>
      <c r="R100" s="315"/>
    </row>
    <row r="101" spans="1:29" x14ac:dyDescent="0.25">
      <c r="B101" s="80" t="s">
        <v>508</v>
      </c>
      <c r="C101" s="579">
        <v>-15.5</v>
      </c>
      <c r="D101" s="579">
        <v>-15.5</v>
      </c>
      <c r="E101" s="579">
        <v>-15.5</v>
      </c>
      <c r="F101" s="579">
        <v>-15.5</v>
      </c>
      <c r="G101" s="579">
        <v>-15.5</v>
      </c>
      <c r="H101" s="579">
        <v>-14.4</v>
      </c>
      <c r="I101" s="579">
        <v>-12.2</v>
      </c>
      <c r="J101" s="579">
        <v>-11.6</v>
      </c>
      <c r="K101" s="579">
        <v>-11</v>
      </c>
      <c r="L101" s="579">
        <v>-10.6</v>
      </c>
      <c r="M101" s="579">
        <v>-9.9</v>
      </c>
      <c r="N101" s="579">
        <v>-9.4</v>
      </c>
      <c r="O101" s="579">
        <v>-9.3000000000000007</v>
      </c>
      <c r="P101" s="195">
        <f t="shared" ref="P101:P106" si="45">SUM(C101:O101)</f>
        <v>-165.90000000000003</v>
      </c>
      <c r="R101" s="315"/>
    </row>
    <row r="102" spans="1:29" x14ac:dyDescent="0.25">
      <c r="B102" s="81" t="s">
        <v>509</v>
      </c>
      <c r="C102" s="579">
        <v>-7.7</v>
      </c>
      <c r="D102" s="579">
        <v>-7.7</v>
      </c>
      <c r="E102" s="579">
        <v>-7.7</v>
      </c>
      <c r="F102" s="579">
        <v>-7.7</v>
      </c>
      <c r="G102" s="579">
        <v>-7.7</v>
      </c>
      <c r="H102" s="579">
        <v>-7.2</v>
      </c>
      <c r="I102" s="579">
        <v>-6.1</v>
      </c>
      <c r="J102" s="579">
        <v>-5.8</v>
      </c>
      <c r="K102" s="579">
        <v>-5.5</v>
      </c>
      <c r="L102" s="579">
        <v>-5.3</v>
      </c>
      <c r="M102" s="579">
        <v>-5</v>
      </c>
      <c r="N102" s="579">
        <v>-4.7</v>
      </c>
      <c r="O102" s="579">
        <v>-4.5999999999999996</v>
      </c>
      <c r="P102" s="324">
        <f t="shared" si="45"/>
        <v>-82.7</v>
      </c>
      <c r="R102" s="315"/>
    </row>
    <row r="103" spans="1:29" x14ac:dyDescent="0.25">
      <c r="B103" s="81" t="s">
        <v>510</v>
      </c>
      <c r="C103" s="185"/>
      <c r="D103" s="185"/>
      <c r="E103" s="185"/>
      <c r="F103" s="185"/>
      <c r="G103" s="185"/>
      <c r="H103" s="185"/>
      <c r="I103" s="185"/>
      <c r="J103" s="185"/>
      <c r="K103" s="185"/>
      <c r="L103" s="185"/>
      <c r="M103" s="185"/>
      <c r="N103" s="185"/>
      <c r="O103" s="185"/>
      <c r="P103" s="324">
        <f t="shared" si="45"/>
        <v>0</v>
      </c>
      <c r="R103" s="315"/>
    </row>
    <row r="104" spans="1:29" x14ac:dyDescent="0.25">
      <c r="B104" s="81" t="s">
        <v>511</v>
      </c>
      <c r="C104" s="579">
        <v>22.1</v>
      </c>
      <c r="D104" s="579">
        <v>22.1</v>
      </c>
      <c r="E104" s="579">
        <v>22.1</v>
      </c>
      <c r="F104" s="579">
        <v>22.1</v>
      </c>
      <c r="G104" s="579">
        <v>22.1</v>
      </c>
      <c r="H104" s="579">
        <v>14.9</v>
      </c>
      <c r="I104" s="579">
        <v>10.7</v>
      </c>
      <c r="J104" s="579">
        <v>7.6</v>
      </c>
      <c r="K104" s="579">
        <v>5.9</v>
      </c>
      <c r="L104" s="579">
        <v>4.5</v>
      </c>
      <c r="M104" s="579">
        <v>3.4</v>
      </c>
      <c r="N104" s="579">
        <v>2.7</v>
      </c>
      <c r="O104" s="579">
        <v>2</v>
      </c>
      <c r="P104" s="324">
        <f t="shared" si="45"/>
        <v>162.19999999999999</v>
      </c>
      <c r="R104" s="338"/>
      <c r="S104" s="338"/>
      <c r="T104" s="338"/>
      <c r="U104" s="338"/>
      <c r="V104" s="338"/>
      <c r="W104" s="338"/>
      <c r="X104" s="338"/>
      <c r="Y104" s="338"/>
      <c r="Z104" s="338"/>
      <c r="AA104" s="338"/>
    </row>
    <row r="105" spans="1:29" x14ac:dyDescent="0.25">
      <c r="B105" s="81" t="s">
        <v>512</v>
      </c>
      <c r="C105" s="579">
        <v>59.1</v>
      </c>
      <c r="D105" s="579">
        <v>59.1</v>
      </c>
      <c r="E105" s="579">
        <v>59.1</v>
      </c>
      <c r="F105" s="579">
        <v>59.1</v>
      </c>
      <c r="G105" s="579">
        <v>59.1</v>
      </c>
      <c r="H105" s="579">
        <v>36.299999999999997</v>
      </c>
      <c r="I105" s="579">
        <v>25.8</v>
      </c>
      <c r="J105" s="579">
        <v>17.3</v>
      </c>
      <c r="K105" s="579">
        <v>13.1</v>
      </c>
      <c r="L105" s="579">
        <v>9.8000000000000007</v>
      </c>
      <c r="M105" s="579">
        <v>7.1</v>
      </c>
      <c r="N105" s="579">
        <v>5.8</v>
      </c>
      <c r="O105" s="579">
        <v>3.7</v>
      </c>
      <c r="P105" s="324">
        <f t="shared" si="45"/>
        <v>414.40000000000009</v>
      </c>
      <c r="R105" s="338"/>
      <c r="S105" s="338"/>
      <c r="T105" s="338"/>
      <c r="U105" s="338"/>
      <c r="V105" s="338"/>
      <c r="W105" s="338"/>
      <c r="X105" s="338"/>
      <c r="Y105" s="338"/>
      <c r="Z105" s="338"/>
      <c r="AA105" s="338"/>
    </row>
    <row r="106" spans="1:29" x14ac:dyDescent="0.25">
      <c r="B106" s="82" t="s">
        <v>513</v>
      </c>
      <c r="C106" s="185"/>
      <c r="D106" s="185"/>
      <c r="E106" s="185"/>
      <c r="F106" s="185"/>
      <c r="G106" s="185"/>
      <c r="H106" s="185"/>
      <c r="I106" s="185"/>
      <c r="J106" s="185"/>
      <c r="K106" s="185"/>
      <c r="L106" s="185"/>
      <c r="M106" s="185"/>
      <c r="N106" s="185"/>
      <c r="O106" s="185"/>
      <c r="P106" s="196">
        <f t="shared" si="45"/>
        <v>0</v>
      </c>
      <c r="R106" s="315"/>
      <c r="AC106" s="580"/>
    </row>
    <row r="107" spans="1:29" x14ac:dyDescent="0.25">
      <c r="R107" s="315"/>
    </row>
    <row r="108" spans="1:29" x14ac:dyDescent="0.25">
      <c r="R108" s="315"/>
    </row>
    <row r="109" spans="1:29" x14ac:dyDescent="0.25">
      <c r="B109" s="1" t="s">
        <v>534</v>
      </c>
      <c r="C109" s="321"/>
      <c r="D109" s="321"/>
      <c r="E109" s="321"/>
      <c r="F109" s="321"/>
      <c r="G109" s="321"/>
      <c r="H109" s="321"/>
      <c r="I109" s="321"/>
      <c r="J109" s="321"/>
      <c r="K109" s="321"/>
      <c r="L109" s="321"/>
      <c r="M109" s="321"/>
      <c r="N109" s="321"/>
      <c r="O109" s="321"/>
      <c r="P109" s="321"/>
      <c r="R109" s="333"/>
      <c r="T109" s="333"/>
      <c r="U109" s="333"/>
      <c r="V109" s="333"/>
      <c r="W109" s="333"/>
      <c r="X109" s="333"/>
      <c r="Y109" s="333"/>
      <c r="AA109" s="333"/>
    </row>
    <row r="110" spans="1:29" x14ac:dyDescent="0.25">
      <c r="B110" s="80" t="s">
        <v>272</v>
      </c>
      <c r="C110" s="579">
        <v>3.6</v>
      </c>
      <c r="D110" s="579">
        <v>4</v>
      </c>
      <c r="E110" s="579">
        <v>9.9</v>
      </c>
      <c r="F110" s="579">
        <v>24.8</v>
      </c>
      <c r="G110" s="579">
        <v>49.5</v>
      </c>
      <c r="H110" s="579">
        <v>148.5</v>
      </c>
      <c r="I110" s="579">
        <v>188.1</v>
      </c>
      <c r="J110" s="579">
        <v>198</v>
      </c>
      <c r="K110" s="579">
        <v>217.8</v>
      </c>
      <c r="L110" s="579">
        <v>222.8</v>
      </c>
      <c r="M110" s="579">
        <v>257.39999999999998</v>
      </c>
      <c r="N110" s="579">
        <v>287.10000000000002</v>
      </c>
      <c r="O110" s="579">
        <v>316.8</v>
      </c>
      <c r="P110" s="195">
        <f>SUM(C110:O110)</f>
        <v>1928.3</v>
      </c>
      <c r="R110" s="311"/>
      <c r="S110" s="311"/>
      <c r="T110" s="311"/>
      <c r="U110" s="397"/>
      <c r="V110" s="176">
        <v>0</v>
      </c>
      <c r="W110" s="311"/>
      <c r="X110" s="311"/>
      <c r="Y110" s="397"/>
      <c r="Z110" s="397"/>
      <c r="AA110" s="174"/>
    </row>
    <row r="111" spans="1:29" s="333" customFormat="1" x14ac:dyDescent="0.25">
      <c r="B111" s="83" t="s">
        <v>274</v>
      </c>
      <c r="C111" s="579">
        <v>3.6</v>
      </c>
      <c r="D111" s="579">
        <v>4</v>
      </c>
      <c r="E111" s="579">
        <v>9.9</v>
      </c>
      <c r="F111" s="579">
        <v>24.8</v>
      </c>
      <c r="G111" s="579">
        <v>49.5</v>
      </c>
      <c r="H111" s="579">
        <v>148.5</v>
      </c>
      <c r="I111" s="579">
        <v>188.1</v>
      </c>
      <c r="J111" s="579">
        <v>198</v>
      </c>
      <c r="K111" s="579">
        <v>217.8</v>
      </c>
      <c r="L111" s="579">
        <v>222.8</v>
      </c>
      <c r="M111" s="579">
        <v>257.39999999999998</v>
      </c>
      <c r="N111" s="579">
        <v>287.10000000000002</v>
      </c>
      <c r="O111" s="579">
        <v>316.8</v>
      </c>
      <c r="P111" s="340">
        <f t="shared" ref="P111:P112" si="46">SUM(C111:O111)</f>
        <v>1928.3</v>
      </c>
      <c r="Q111" s="334"/>
      <c r="R111" s="311"/>
      <c r="S111" s="311"/>
      <c r="T111" s="311"/>
      <c r="U111" s="397"/>
      <c r="V111" s="177">
        <v>0</v>
      </c>
      <c r="W111" s="311"/>
      <c r="X111" s="311"/>
      <c r="Y111" s="397"/>
      <c r="Z111" s="397"/>
      <c r="AA111" s="174"/>
    </row>
    <row r="112" spans="1:29" s="333" customFormat="1" x14ac:dyDescent="0.25">
      <c r="B112" s="83" t="s">
        <v>612</v>
      </c>
      <c r="C112" s="579">
        <v>3.6</v>
      </c>
      <c r="D112" s="579">
        <v>4</v>
      </c>
      <c r="E112" s="579">
        <v>9.9</v>
      </c>
      <c r="F112" s="579">
        <v>24.8</v>
      </c>
      <c r="G112" s="579">
        <v>49.5</v>
      </c>
      <c r="H112" s="579">
        <v>148.5</v>
      </c>
      <c r="I112" s="579">
        <v>188.1</v>
      </c>
      <c r="J112" s="579">
        <v>198</v>
      </c>
      <c r="K112" s="579">
        <v>217.8</v>
      </c>
      <c r="L112" s="579">
        <v>222.8</v>
      </c>
      <c r="M112" s="579">
        <v>257.39999999999998</v>
      </c>
      <c r="N112" s="579">
        <v>287.10000000000002</v>
      </c>
      <c r="O112" s="579">
        <v>316.8</v>
      </c>
      <c r="P112" s="340">
        <f t="shared" si="46"/>
        <v>1928.3</v>
      </c>
      <c r="Q112" s="334"/>
      <c r="R112" s="311"/>
      <c r="S112" s="311"/>
      <c r="T112" s="311"/>
      <c r="U112" s="397"/>
      <c r="V112" s="177">
        <v>0</v>
      </c>
      <c r="W112" s="311"/>
      <c r="X112" s="311"/>
      <c r="Y112" s="397"/>
      <c r="Z112" s="397"/>
      <c r="AA112" s="174"/>
    </row>
    <row r="113" spans="1:29" x14ac:dyDescent="0.25">
      <c r="B113" s="81" t="s">
        <v>504</v>
      </c>
      <c r="C113" s="579">
        <v>4</v>
      </c>
      <c r="D113" s="579">
        <v>4.4000000000000004</v>
      </c>
      <c r="E113" s="579">
        <v>11</v>
      </c>
      <c r="F113" s="579">
        <v>27.5</v>
      </c>
      <c r="G113" s="579">
        <v>55</v>
      </c>
      <c r="H113" s="579">
        <v>165</v>
      </c>
      <c r="I113" s="579">
        <v>209</v>
      </c>
      <c r="J113" s="579">
        <v>220</v>
      </c>
      <c r="K113" s="579">
        <v>242</v>
      </c>
      <c r="L113" s="579">
        <v>247.5</v>
      </c>
      <c r="M113" s="579">
        <v>286</v>
      </c>
      <c r="N113" s="579">
        <v>319</v>
      </c>
      <c r="O113" s="579">
        <v>352</v>
      </c>
      <c r="P113" s="324">
        <f>SUM(C113:O113)</f>
        <v>2142.4</v>
      </c>
      <c r="R113" s="311"/>
      <c r="S113" s="311"/>
      <c r="T113" s="311"/>
      <c r="U113" s="397"/>
      <c r="V113" s="217">
        <v>0</v>
      </c>
      <c r="W113" s="311"/>
      <c r="X113" s="311"/>
      <c r="Y113" s="397"/>
      <c r="Z113" s="397"/>
      <c r="AA113" s="174"/>
    </row>
    <row r="114" spans="1:29" x14ac:dyDescent="0.25">
      <c r="B114" s="81" t="s">
        <v>505</v>
      </c>
      <c r="C114" s="557"/>
      <c r="D114" s="557"/>
      <c r="E114" s="557"/>
      <c r="F114" s="557"/>
      <c r="G114" s="557"/>
      <c r="H114" s="557"/>
      <c r="I114" s="557"/>
      <c r="J114" s="557"/>
      <c r="K114" s="557"/>
      <c r="L114" s="557"/>
      <c r="M114" s="557"/>
      <c r="N114" s="557"/>
      <c r="O114" s="557"/>
      <c r="P114" s="324">
        <f>SUM(C114:O114)</f>
        <v>0</v>
      </c>
      <c r="R114" s="413"/>
      <c r="S114" s="413"/>
      <c r="T114" s="413"/>
      <c r="U114" s="413"/>
      <c r="V114" s="413"/>
      <c r="W114" s="413"/>
      <c r="X114" s="413"/>
      <c r="Y114" s="413"/>
      <c r="Z114" s="413"/>
      <c r="AA114" s="413"/>
    </row>
    <row r="115" spans="1:29" x14ac:dyDescent="0.25">
      <c r="B115" s="82" t="s">
        <v>273</v>
      </c>
      <c r="C115" s="579">
        <v>3.6</v>
      </c>
      <c r="D115" s="579">
        <v>4</v>
      </c>
      <c r="E115" s="579">
        <v>9.9</v>
      </c>
      <c r="F115" s="579">
        <v>24.8</v>
      </c>
      <c r="G115" s="579">
        <v>49.5</v>
      </c>
      <c r="H115" s="579">
        <v>148.5</v>
      </c>
      <c r="I115" s="579">
        <v>188.1</v>
      </c>
      <c r="J115" s="579">
        <v>198</v>
      </c>
      <c r="K115" s="579">
        <v>217.8</v>
      </c>
      <c r="L115" s="579">
        <v>222.8</v>
      </c>
      <c r="M115" s="579">
        <v>257.39999999999998</v>
      </c>
      <c r="N115" s="579">
        <v>287.10000000000002</v>
      </c>
      <c r="O115" s="579">
        <v>316.8</v>
      </c>
      <c r="P115" s="324">
        <f>SUM(C115:O115)</f>
        <v>1928.3</v>
      </c>
      <c r="R115" s="398"/>
      <c r="S115" s="398"/>
      <c r="T115" s="398"/>
      <c r="U115" s="399"/>
      <c r="V115" s="176">
        <v>0</v>
      </c>
      <c r="W115" s="398"/>
      <c r="X115" s="398"/>
      <c r="Y115" s="399"/>
      <c r="Z115" s="399"/>
      <c r="AA115" s="174"/>
      <c r="AC115" s="580"/>
    </row>
    <row r="116" spans="1:29" hidden="1" x14ac:dyDescent="0.25">
      <c r="A116" s="313"/>
      <c r="B116" s="241" t="s">
        <v>506</v>
      </c>
      <c r="C116" s="188">
        <f>SUM(C110:C115)</f>
        <v>18.400000000000002</v>
      </c>
      <c r="D116" s="189">
        <f t="shared" ref="D116:P116" si="47">SUM(D110:D115)</f>
        <v>20.399999999999999</v>
      </c>
      <c r="E116" s="189">
        <f t="shared" si="47"/>
        <v>50.6</v>
      </c>
      <c r="F116" s="189">
        <f t="shared" si="47"/>
        <v>126.7</v>
      </c>
      <c r="G116" s="189">
        <f t="shared" si="47"/>
        <v>253</v>
      </c>
      <c r="H116" s="189">
        <f t="shared" si="47"/>
        <v>759</v>
      </c>
      <c r="I116" s="189">
        <f t="shared" si="47"/>
        <v>961.4</v>
      </c>
      <c r="J116" s="189">
        <f t="shared" si="47"/>
        <v>1012</v>
      </c>
      <c r="K116" s="189">
        <f t="shared" si="47"/>
        <v>1113.2</v>
      </c>
      <c r="L116" s="189">
        <f t="shared" si="47"/>
        <v>1138.7</v>
      </c>
      <c r="M116" s="189">
        <f t="shared" si="47"/>
        <v>1315.6</v>
      </c>
      <c r="N116" s="189">
        <f t="shared" si="47"/>
        <v>1467.4</v>
      </c>
      <c r="O116" s="189">
        <f t="shared" si="47"/>
        <v>1619.2</v>
      </c>
      <c r="P116" s="190">
        <f t="shared" si="47"/>
        <v>9855.5999999999985</v>
      </c>
      <c r="Q116" s="314"/>
      <c r="R116" s="342">
        <f>SUM(R110:R115)</f>
        <v>0</v>
      </c>
      <c r="S116" s="342">
        <f t="shared" ref="S116:T116" si="48">SUM(S110:S115)</f>
        <v>0</v>
      </c>
      <c r="T116" s="342">
        <f t="shared" si="48"/>
        <v>0</v>
      </c>
      <c r="U116" s="342">
        <f t="shared" ref="U116" si="49">SUM(U110:U115)</f>
        <v>0</v>
      </c>
      <c r="V116" s="342">
        <f t="shared" ref="V116" si="50">SUM(V110:V115)</f>
        <v>0</v>
      </c>
      <c r="W116" s="342">
        <f t="shared" ref="W116" si="51">SUM(W110:W115)</f>
        <v>0</v>
      </c>
      <c r="X116" s="342">
        <f t="shared" ref="X116" si="52">SUM(X110:X115)</f>
        <v>0</v>
      </c>
      <c r="Y116" s="342">
        <f t="shared" ref="Y116:Z116" si="53">SUM(Y110:Y115)</f>
        <v>0</v>
      </c>
      <c r="Z116" s="342">
        <f t="shared" si="53"/>
        <v>0</v>
      </c>
      <c r="AA116" s="342">
        <f t="shared" ref="AA116" si="54">SUM(AA110:AA115)</f>
        <v>0</v>
      </c>
      <c r="AB116" s="313"/>
    </row>
    <row r="117" spans="1:29" x14ac:dyDescent="0.25">
      <c r="C117" s="321"/>
      <c r="D117" s="321"/>
      <c r="E117" s="321"/>
      <c r="F117" s="321"/>
      <c r="G117" s="321"/>
      <c r="H117" s="321"/>
      <c r="I117" s="321"/>
      <c r="J117" s="321"/>
      <c r="K117" s="321"/>
      <c r="L117" s="321"/>
      <c r="M117" s="321"/>
      <c r="N117" s="321"/>
      <c r="O117" s="321"/>
      <c r="P117" s="321"/>
      <c r="R117" s="315"/>
    </row>
    <row r="118" spans="1:29" x14ac:dyDescent="0.25">
      <c r="B118" s="1" t="s">
        <v>535</v>
      </c>
      <c r="C118" s="321"/>
      <c r="D118" s="321"/>
      <c r="E118" s="321"/>
      <c r="F118" s="321"/>
      <c r="G118" s="321"/>
      <c r="H118" s="321"/>
      <c r="I118" s="321"/>
      <c r="J118" s="321"/>
      <c r="K118" s="321"/>
      <c r="L118" s="321"/>
      <c r="M118" s="321"/>
      <c r="N118" s="321"/>
      <c r="O118" s="321"/>
      <c r="P118" s="321"/>
      <c r="S118" s="338"/>
      <c r="T118" s="322"/>
      <c r="U118" s="322"/>
      <c r="V118" s="316"/>
      <c r="W118" s="322"/>
      <c r="X118" s="322"/>
      <c r="Y118" s="322"/>
      <c r="Z118" s="338"/>
    </row>
    <row r="119" spans="1:29" x14ac:dyDescent="0.25">
      <c r="B119" s="80" t="s">
        <v>508</v>
      </c>
      <c r="C119" s="579">
        <v>-19.3</v>
      </c>
      <c r="D119" s="579">
        <v>-19.3</v>
      </c>
      <c r="E119" s="579">
        <v>-19.3</v>
      </c>
      <c r="F119" s="579">
        <v>-19.3</v>
      </c>
      <c r="G119" s="579">
        <v>-19.3</v>
      </c>
      <c r="H119" s="579">
        <v>-18</v>
      </c>
      <c r="I119" s="579">
        <v>-15.3</v>
      </c>
      <c r="J119" s="579">
        <v>-14.4</v>
      </c>
      <c r="K119" s="579">
        <v>-13.8</v>
      </c>
      <c r="L119" s="579">
        <v>-13.3</v>
      </c>
      <c r="M119" s="579">
        <v>-12.4</v>
      </c>
      <c r="N119" s="579">
        <v>-11.8</v>
      </c>
      <c r="O119" s="579">
        <v>-11.6</v>
      </c>
      <c r="P119" s="195">
        <f t="shared" ref="P119:P124" si="55">SUM(C119:O119)</f>
        <v>-207.10000000000005</v>
      </c>
      <c r="S119" s="338"/>
      <c r="T119" s="322"/>
      <c r="U119" s="322"/>
      <c r="V119" s="316"/>
      <c r="W119" s="322"/>
      <c r="X119" s="322"/>
      <c r="Y119" s="322"/>
      <c r="Z119" s="338"/>
    </row>
    <row r="120" spans="1:29" x14ac:dyDescent="0.25">
      <c r="B120" s="81" t="s">
        <v>509</v>
      </c>
      <c r="C120" s="579">
        <v>-9.6999999999999993</v>
      </c>
      <c r="D120" s="579">
        <v>-9.6999999999999993</v>
      </c>
      <c r="E120" s="579">
        <v>-9.6999999999999993</v>
      </c>
      <c r="F120" s="579">
        <v>-9.6999999999999993</v>
      </c>
      <c r="G120" s="579">
        <v>-9.6999999999999993</v>
      </c>
      <c r="H120" s="579">
        <v>-9</v>
      </c>
      <c r="I120" s="579">
        <v>-7.6</v>
      </c>
      <c r="J120" s="579">
        <v>-7.2</v>
      </c>
      <c r="K120" s="579">
        <v>-6.9</v>
      </c>
      <c r="L120" s="579">
        <v>-6.6</v>
      </c>
      <c r="M120" s="579">
        <v>-6.2</v>
      </c>
      <c r="N120" s="579">
        <v>-5.9</v>
      </c>
      <c r="O120" s="579">
        <v>-5.8</v>
      </c>
      <c r="P120" s="324">
        <f t="shared" si="55"/>
        <v>-103.7</v>
      </c>
      <c r="V120" s="319"/>
    </row>
    <row r="121" spans="1:29" x14ac:dyDescent="0.25">
      <c r="B121" s="81" t="s">
        <v>510</v>
      </c>
      <c r="C121" s="185"/>
      <c r="D121" s="185"/>
      <c r="E121" s="185"/>
      <c r="F121" s="185"/>
      <c r="G121" s="185"/>
      <c r="H121" s="185"/>
      <c r="I121" s="185"/>
      <c r="J121" s="185"/>
      <c r="K121" s="185"/>
      <c r="L121" s="185"/>
      <c r="M121" s="185"/>
      <c r="N121" s="185"/>
      <c r="O121" s="185"/>
      <c r="P121" s="324">
        <f t="shared" si="55"/>
        <v>0</v>
      </c>
      <c r="R121" s="315"/>
    </row>
    <row r="122" spans="1:29" x14ac:dyDescent="0.25">
      <c r="B122" s="81" t="s">
        <v>511</v>
      </c>
      <c r="C122" s="579">
        <v>38.5</v>
      </c>
      <c r="D122" s="579">
        <v>38.5</v>
      </c>
      <c r="E122" s="579">
        <v>38.5</v>
      </c>
      <c r="F122" s="579">
        <v>38.5</v>
      </c>
      <c r="G122" s="579">
        <v>38.5</v>
      </c>
      <c r="H122" s="579">
        <v>23.3</v>
      </c>
      <c r="I122" s="579">
        <v>17.7</v>
      </c>
      <c r="J122" s="579">
        <v>12.9</v>
      </c>
      <c r="K122" s="579">
        <v>10.7</v>
      </c>
      <c r="L122" s="579">
        <v>9</v>
      </c>
      <c r="M122" s="579">
        <v>7.8</v>
      </c>
      <c r="N122" s="579">
        <v>7.4</v>
      </c>
      <c r="O122" s="579">
        <v>7.1</v>
      </c>
      <c r="P122" s="324">
        <f t="shared" si="55"/>
        <v>288.40000000000003</v>
      </c>
      <c r="R122" s="338"/>
      <c r="S122" s="338"/>
      <c r="T122" s="338"/>
      <c r="U122" s="338"/>
      <c r="V122" s="338"/>
      <c r="W122" s="338"/>
      <c r="X122" s="338"/>
      <c r="Y122" s="338"/>
      <c r="Z122" s="338"/>
      <c r="AA122" s="338"/>
    </row>
    <row r="123" spans="1:29" x14ac:dyDescent="0.25">
      <c r="B123" s="81" t="s">
        <v>512</v>
      </c>
      <c r="C123" s="579">
        <v>84</v>
      </c>
      <c r="D123" s="579">
        <v>84</v>
      </c>
      <c r="E123" s="579">
        <v>84</v>
      </c>
      <c r="F123" s="579">
        <v>84</v>
      </c>
      <c r="G123" s="579">
        <v>84</v>
      </c>
      <c r="H123" s="579">
        <v>60.9</v>
      </c>
      <c r="I123" s="579">
        <v>51.8</v>
      </c>
      <c r="J123" s="579">
        <v>36.9</v>
      </c>
      <c r="K123" s="579">
        <v>29</v>
      </c>
      <c r="L123" s="579">
        <v>22.9</v>
      </c>
      <c r="M123" s="579">
        <v>18.3</v>
      </c>
      <c r="N123" s="579">
        <v>16.399999999999999</v>
      </c>
      <c r="O123" s="579">
        <v>14.6</v>
      </c>
      <c r="P123" s="324">
        <f t="shared" si="55"/>
        <v>670.79999999999984</v>
      </c>
      <c r="R123" s="338"/>
      <c r="S123" s="338"/>
      <c r="T123" s="338"/>
      <c r="U123" s="338"/>
      <c r="V123" s="338"/>
      <c r="W123" s="338"/>
      <c r="X123" s="338"/>
      <c r="Y123" s="338"/>
      <c r="Z123" s="338"/>
      <c r="AA123" s="338"/>
    </row>
    <row r="124" spans="1:29" x14ac:dyDescent="0.25">
      <c r="B124" s="82" t="s">
        <v>513</v>
      </c>
      <c r="C124" s="185"/>
      <c r="D124" s="185"/>
      <c r="E124" s="185"/>
      <c r="F124" s="185"/>
      <c r="G124" s="185"/>
      <c r="H124" s="185"/>
      <c r="I124" s="185"/>
      <c r="J124" s="185"/>
      <c r="K124" s="185"/>
      <c r="L124" s="185"/>
      <c r="M124" s="185"/>
      <c r="N124" s="185"/>
      <c r="O124" s="185"/>
      <c r="P124" s="196">
        <f t="shared" si="55"/>
        <v>0</v>
      </c>
      <c r="R124" s="315"/>
      <c r="AC124" s="580"/>
    </row>
    <row r="125" spans="1:29" x14ac:dyDescent="0.25">
      <c r="R125" s="333"/>
      <c r="T125" s="333"/>
      <c r="U125" s="333"/>
      <c r="V125" s="333"/>
      <c r="W125" s="333"/>
      <c r="X125" s="333"/>
      <c r="Y125" s="333"/>
      <c r="AA125" s="333"/>
    </row>
    <row r="126" spans="1:29" x14ac:dyDescent="0.25">
      <c r="R126" s="333"/>
      <c r="T126" s="333"/>
      <c r="U126" s="333"/>
      <c r="V126" s="333"/>
      <c r="W126" s="333"/>
      <c r="X126" s="333"/>
      <c r="Y126" s="333"/>
      <c r="AA126" s="333"/>
    </row>
    <row r="127" spans="1:29" x14ac:dyDescent="0.25">
      <c r="B127" s="1" t="s">
        <v>536</v>
      </c>
      <c r="C127" s="321"/>
      <c r="D127" s="321"/>
      <c r="E127" s="321"/>
      <c r="F127" s="321"/>
      <c r="G127" s="321"/>
      <c r="H127" s="321"/>
      <c r="I127" s="321"/>
      <c r="J127" s="321"/>
      <c r="K127" s="321"/>
      <c r="L127" s="321"/>
      <c r="M127" s="321"/>
      <c r="N127" s="321"/>
      <c r="O127" s="321"/>
      <c r="P127" s="321"/>
      <c r="R127" s="333"/>
      <c r="T127" s="333"/>
      <c r="U127" s="333"/>
      <c r="V127" s="333"/>
      <c r="W127" s="333"/>
      <c r="X127" s="333"/>
      <c r="Y127" s="333"/>
      <c r="AA127" s="333"/>
    </row>
    <row r="128" spans="1:29" x14ac:dyDescent="0.25">
      <c r="B128" s="80" t="s">
        <v>272</v>
      </c>
      <c r="C128" s="579">
        <v>0</v>
      </c>
      <c r="D128" s="579">
        <v>1.3</v>
      </c>
      <c r="E128" s="579">
        <v>3.2</v>
      </c>
      <c r="F128" s="579">
        <v>7.9</v>
      </c>
      <c r="G128" s="579">
        <v>15.8</v>
      </c>
      <c r="H128" s="579">
        <v>47.5</v>
      </c>
      <c r="I128" s="579">
        <v>60.2</v>
      </c>
      <c r="J128" s="579">
        <v>63.3</v>
      </c>
      <c r="K128" s="579">
        <v>69.7</v>
      </c>
      <c r="L128" s="579">
        <v>71.3</v>
      </c>
      <c r="M128" s="579">
        <v>82.3</v>
      </c>
      <c r="N128" s="579">
        <v>91.8</v>
      </c>
      <c r="O128" s="579">
        <v>101.3</v>
      </c>
      <c r="P128" s="195">
        <f>SUM(C128:O128)</f>
        <v>615.59999999999991</v>
      </c>
      <c r="R128" s="311"/>
      <c r="S128" s="311"/>
      <c r="T128" s="311"/>
      <c r="U128" s="397"/>
      <c r="V128" s="176">
        <v>0</v>
      </c>
      <c r="W128" s="311"/>
      <c r="X128" s="311"/>
      <c r="Y128" s="397"/>
      <c r="Z128" s="397"/>
      <c r="AA128" s="174"/>
    </row>
    <row r="129" spans="1:29" s="333" customFormat="1" x14ac:dyDescent="0.25">
      <c r="B129" s="83" t="s">
        <v>274</v>
      </c>
      <c r="C129" s="579">
        <v>0</v>
      </c>
      <c r="D129" s="579">
        <v>1.3</v>
      </c>
      <c r="E129" s="579">
        <v>3.2</v>
      </c>
      <c r="F129" s="579">
        <v>7.9</v>
      </c>
      <c r="G129" s="579">
        <v>15.8</v>
      </c>
      <c r="H129" s="579">
        <v>47.5</v>
      </c>
      <c r="I129" s="579">
        <v>60.2</v>
      </c>
      <c r="J129" s="579">
        <v>63.3</v>
      </c>
      <c r="K129" s="579">
        <v>69.7</v>
      </c>
      <c r="L129" s="579">
        <v>71.3</v>
      </c>
      <c r="M129" s="579">
        <v>82.3</v>
      </c>
      <c r="N129" s="579">
        <v>91.8</v>
      </c>
      <c r="O129" s="579">
        <v>101.3</v>
      </c>
      <c r="P129" s="340">
        <f t="shared" ref="P129:P130" si="56">SUM(C129:O129)</f>
        <v>615.59999999999991</v>
      </c>
      <c r="Q129" s="334"/>
      <c r="R129" s="311"/>
      <c r="S129" s="311"/>
      <c r="T129" s="311"/>
      <c r="U129" s="397"/>
      <c r="V129" s="177">
        <v>0</v>
      </c>
      <c r="W129" s="311"/>
      <c r="X129" s="311"/>
      <c r="Y129" s="397"/>
      <c r="Z129" s="397"/>
      <c r="AA129" s="174"/>
    </row>
    <row r="130" spans="1:29" s="333" customFormat="1" x14ac:dyDescent="0.25">
      <c r="B130" s="83" t="s">
        <v>612</v>
      </c>
      <c r="C130" s="579">
        <v>0</v>
      </c>
      <c r="D130" s="579">
        <v>1.3</v>
      </c>
      <c r="E130" s="579">
        <v>3.2</v>
      </c>
      <c r="F130" s="579">
        <v>7.9</v>
      </c>
      <c r="G130" s="579">
        <v>15.8</v>
      </c>
      <c r="H130" s="579">
        <v>47.5</v>
      </c>
      <c r="I130" s="579">
        <v>60.2</v>
      </c>
      <c r="J130" s="579">
        <v>63.3</v>
      </c>
      <c r="K130" s="579">
        <v>69.7</v>
      </c>
      <c r="L130" s="579">
        <v>71.3</v>
      </c>
      <c r="M130" s="579">
        <v>82.3</v>
      </c>
      <c r="N130" s="579">
        <v>91.8</v>
      </c>
      <c r="O130" s="579">
        <v>101.3</v>
      </c>
      <c r="P130" s="340">
        <f t="shared" si="56"/>
        <v>615.59999999999991</v>
      </c>
      <c r="Q130" s="334"/>
      <c r="R130" s="311"/>
      <c r="S130" s="311"/>
      <c r="T130" s="311"/>
      <c r="U130" s="397"/>
      <c r="V130" s="177">
        <v>0</v>
      </c>
      <c r="W130" s="311"/>
      <c r="X130" s="311"/>
      <c r="Y130" s="397"/>
      <c r="Z130" s="397"/>
      <c r="AA130" s="174"/>
    </row>
    <row r="131" spans="1:29" x14ac:dyDescent="0.25">
      <c r="B131" s="83" t="s">
        <v>504</v>
      </c>
      <c r="C131" s="579">
        <v>0</v>
      </c>
      <c r="D131" s="579">
        <v>1.3</v>
      </c>
      <c r="E131" s="579">
        <v>3.3</v>
      </c>
      <c r="F131" s="579">
        <v>8.3000000000000007</v>
      </c>
      <c r="G131" s="579">
        <v>16.7</v>
      </c>
      <c r="H131" s="579">
        <v>50</v>
      </c>
      <c r="I131" s="579">
        <v>63.3</v>
      </c>
      <c r="J131" s="579">
        <v>66.7</v>
      </c>
      <c r="K131" s="579">
        <v>73.3</v>
      </c>
      <c r="L131" s="579">
        <v>75</v>
      </c>
      <c r="M131" s="579">
        <v>86.7</v>
      </c>
      <c r="N131" s="579">
        <v>96.7</v>
      </c>
      <c r="O131" s="579">
        <v>106.7</v>
      </c>
      <c r="P131" s="324">
        <f>SUM(C131:O131)</f>
        <v>648</v>
      </c>
      <c r="R131" s="311"/>
      <c r="S131" s="311"/>
      <c r="T131" s="311"/>
      <c r="U131" s="397"/>
      <c r="V131" s="217">
        <v>0</v>
      </c>
      <c r="W131" s="311"/>
      <c r="X131" s="311"/>
      <c r="Y131" s="397"/>
      <c r="Z131" s="397"/>
      <c r="AA131" s="174"/>
    </row>
    <row r="132" spans="1:29" x14ac:dyDescent="0.25">
      <c r="B132" s="81" t="s">
        <v>505</v>
      </c>
      <c r="C132" s="557"/>
      <c r="D132" s="557"/>
      <c r="E132" s="557"/>
      <c r="F132" s="557"/>
      <c r="G132" s="557"/>
      <c r="H132" s="557"/>
      <c r="I132" s="557"/>
      <c r="J132" s="557"/>
      <c r="K132" s="557"/>
      <c r="L132" s="557"/>
      <c r="M132" s="557"/>
      <c r="N132" s="557"/>
      <c r="O132" s="557"/>
      <c r="P132" s="324">
        <f>SUM(C132:O132)</f>
        <v>0</v>
      </c>
      <c r="R132" s="413"/>
      <c r="S132" s="413"/>
      <c r="T132" s="413"/>
      <c r="U132" s="413"/>
      <c r="V132" s="413"/>
      <c r="W132" s="413"/>
      <c r="X132" s="413"/>
      <c r="Y132" s="413"/>
      <c r="Z132" s="413"/>
      <c r="AA132" s="413"/>
    </row>
    <row r="133" spans="1:29" x14ac:dyDescent="0.25">
      <c r="B133" s="82" t="s">
        <v>273</v>
      </c>
      <c r="C133" s="579">
        <v>0</v>
      </c>
      <c r="D133" s="579">
        <v>1.3</v>
      </c>
      <c r="E133" s="579">
        <v>3.2</v>
      </c>
      <c r="F133" s="579">
        <v>7.9</v>
      </c>
      <c r="G133" s="579">
        <v>15.8</v>
      </c>
      <c r="H133" s="579">
        <v>47.5</v>
      </c>
      <c r="I133" s="579">
        <v>60.2</v>
      </c>
      <c r="J133" s="579">
        <v>63.3</v>
      </c>
      <c r="K133" s="579">
        <v>69.7</v>
      </c>
      <c r="L133" s="579">
        <v>71.3</v>
      </c>
      <c r="M133" s="579">
        <v>82.3</v>
      </c>
      <c r="N133" s="579">
        <v>91.8</v>
      </c>
      <c r="O133" s="579">
        <v>101.3</v>
      </c>
      <c r="P133" s="324">
        <f>SUM(C133:O133)</f>
        <v>615.59999999999991</v>
      </c>
      <c r="R133" s="398"/>
      <c r="S133" s="398"/>
      <c r="T133" s="398"/>
      <c r="U133" s="399"/>
      <c r="V133" s="176">
        <v>0</v>
      </c>
      <c r="W133" s="398"/>
      <c r="X133" s="398"/>
      <c r="Y133" s="399"/>
      <c r="Z133" s="399"/>
      <c r="AA133" s="174"/>
      <c r="AC133" s="580"/>
    </row>
    <row r="134" spans="1:29" hidden="1" x14ac:dyDescent="0.25">
      <c r="A134" s="313"/>
      <c r="B134" s="241" t="s">
        <v>506</v>
      </c>
      <c r="C134" s="188">
        <f>SUM(C128:C133)</f>
        <v>0</v>
      </c>
      <c r="D134" s="189">
        <f t="shared" ref="D134:P134" si="57">SUM(D128:D133)</f>
        <v>6.5</v>
      </c>
      <c r="E134" s="189">
        <f t="shared" si="57"/>
        <v>16.100000000000001</v>
      </c>
      <c r="F134" s="189">
        <f t="shared" si="57"/>
        <v>39.9</v>
      </c>
      <c r="G134" s="189">
        <f t="shared" si="57"/>
        <v>79.900000000000006</v>
      </c>
      <c r="H134" s="189">
        <f t="shared" si="57"/>
        <v>240</v>
      </c>
      <c r="I134" s="189">
        <f t="shared" si="57"/>
        <v>304.10000000000002</v>
      </c>
      <c r="J134" s="189">
        <f t="shared" si="57"/>
        <v>319.89999999999998</v>
      </c>
      <c r="K134" s="189">
        <f t="shared" si="57"/>
        <v>352.1</v>
      </c>
      <c r="L134" s="189">
        <f t="shared" si="57"/>
        <v>360.2</v>
      </c>
      <c r="M134" s="189">
        <f t="shared" si="57"/>
        <v>415.9</v>
      </c>
      <c r="N134" s="189">
        <f t="shared" si="57"/>
        <v>463.9</v>
      </c>
      <c r="O134" s="189">
        <f t="shared" si="57"/>
        <v>511.9</v>
      </c>
      <c r="P134" s="190">
        <f t="shared" si="57"/>
        <v>3110.3999999999996</v>
      </c>
      <c r="Q134" s="314"/>
      <c r="R134" s="342">
        <f>SUM(R128:R133)</f>
        <v>0</v>
      </c>
      <c r="S134" s="342">
        <f t="shared" ref="S134:T134" si="58">SUM(S128:S133)</f>
        <v>0</v>
      </c>
      <c r="T134" s="342">
        <f t="shared" si="58"/>
        <v>0</v>
      </c>
      <c r="U134" s="342">
        <f t="shared" ref="U134" si="59">SUM(U128:U133)</f>
        <v>0</v>
      </c>
      <c r="V134" s="342">
        <f t="shared" ref="V134" si="60">SUM(V128:V133)</f>
        <v>0</v>
      </c>
      <c r="W134" s="342">
        <f t="shared" ref="W134" si="61">SUM(W128:W133)</f>
        <v>0</v>
      </c>
      <c r="X134" s="342">
        <f t="shared" ref="X134" si="62">SUM(X128:X133)</f>
        <v>0</v>
      </c>
      <c r="Y134" s="342">
        <f t="shared" ref="Y134:Z134" si="63">SUM(Y128:Y133)</f>
        <v>0</v>
      </c>
      <c r="Z134" s="342">
        <f t="shared" si="63"/>
        <v>0</v>
      </c>
      <c r="AA134" s="342">
        <f t="shared" ref="AA134" si="64">SUM(AA128:AA133)</f>
        <v>0</v>
      </c>
      <c r="AB134" s="313"/>
    </row>
    <row r="135" spans="1:29" x14ac:dyDescent="0.25">
      <c r="C135" s="321"/>
      <c r="D135" s="321"/>
      <c r="E135" s="321"/>
      <c r="F135" s="321"/>
      <c r="G135" s="321"/>
      <c r="H135" s="321"/>
      <c r="I135" s="321"/>
      <c r="J135" s="321"/>
      <c r="K135" s="321"/>
      <c r="L135" s="321"/>
      <c r="M135" s="321"/>
      <c r="N135" s="321"/>
      <c r="O135" s="321"/>
      <c r="P135" s="321"/>
      <c r="R135" s="333"/>
      <c r="T135" s="333"/>
      <c r="U135" s="333"/>
      <c r="V135" s="333"/>
      <c r="W135" s="333"/>
      <c r="X135" s="333"/>
      <c r="Y135" s="333"/>
      <c r="AA135" s="333"/>
    </row>
    <row r="136" spans="1:29" x14ac:dyDescent="0.25">
      <c r="B136" s="1" t="s">
        <v>537</v>
      </c>
      <c r="C136" s="321"/>
      <c r="D136" s="321"/>
      <c r="E136" s="321"/>
      <c r="F136" s="321"/>
      <c r="G136" s="321"/>
      <c r="H136" s="321"/>
      <c r="I136" s="321"/>
      <c r="J136" s="321"/>
      <c r="K136" s="321"/>
      <c r="L136" s="321"/>
      <c r="M136" s="321"/>
      <c r="N136" s="321"/>
      <c r="O136" s="321"/>
      <c r="P136" s="321"/>
      <c r="R136" s="333"/>
      <c r="T136" s="333"/>
      <c r="U136" s="333"/>
      <c r="V136" s="333"/>
      <c r="W136" s="333"/>
      <c r="X136" s="333"/>
      <c r="Y136" s="333"/>
      <c r="AA136" s="333"/>
    </row>
    <row r="137" spans="1:29" x14ac:dyDescent="0.25">
      <c r="B137" s="80" t="s">
        <v>508</v>
      </c>
      <c r="C137" s="185">
        <v>-15</v>
      </c>
      <c r="D137" s="185">
        <v>-15</v>
      </c>
      <c r="E137" s="185">
        <v>-15</v>
      </c>
      <c r="F137" s="185">
        <v>-14</v>
      </c>
      <c r="G137" s="185">
        <v>-13</v>
      </c>
      <c r="H137" s="185">
        <v>-12</v>
      </c>
      <c r="I137" s="185">
        <v>-11</v>
      </c>
      <c r="J137" s="185">
        <v>-10</v>
      </c>
      <c r="K137" s="185">
        <v>-9</v>
      </c>
      <c r="L137" s="185">
        <v>-8</v>
      </c>
      <c r="M137" s="185">
        <v>-7</v>
      </c>
      <c r="N137" s="185">
        <v>-6</v>
      </c>
      <c r="O137" s="185">
        <v>-6</v>
      </c>
      <c r="P137" s="192">
        <f t="shared" ref="P137:P146" si="65">SUM(C137:O137)</f>
        <v>-141</v>
      </c>
      <c r="R137" s="333"/>
      <c r="T137" s="333"/>
      <c r="U137" s="333"/>
      <c r="V137" s="333"/>
      <c r="W137" s="333"/>
      <c r="X137" s="333"/>
      <c r="Y137" s="333"/>
      <c r="AA137" s="333"/>
    </row>
    <row r="138" spans="1:29" x14ac:dyDescent="0.25">
      <c r="B138" s="81" t="s">
        <v>538</v>
      </c>
      <c r="C138" s="579">
        <v>-10</v>
      </c>
      <c r="D138" s="579">
        <v>-10</v>
      </c>
      <c r="E138" s="579">
        <v>-10</v>
      </c>
      <c r="F138" s="579">
        <v>-9</v>
      </c>
      <c r="G138" s="579">
        <v>-8</v>
      </c>
      <c r="H138" s="579">
        <v>-7</v>
      </c>
      <c r="I138" s="579">
        <v>-6</v>
      </c>
      <c r="J138" s="579">
        <v>-5</v>
      </c>
      <c r="K138" s="579">
        <v>-4</v>
      </c>
      <c r="L138" s="579">
        <v>-3</v>
      </c>
      <c r="M138" s="579">
        <v>-2</v>
      </c>
      <c r="N138" s="579">
        <v>-1</v>
      </c>
      <c r="O138" s="579">
        <v>-1</v>
      </c>
      <c r="P138" s="193">
        <f t="shared" si="65"/>
        <v>-76</v>
      </c>
      <c r="R138" s="333"/>
      <c r="T138" s="333"/>
      <c r="U138" s="333"/>
      <c r="V138" s="333"/>
      <c r="W138" s="333"/>
      <c r="X138" s="333"/>
      <c r="Y138" s="333"/>
      <c r="AA138" s="333"/>
    </row>
    <row r="139" spans="1:29" x14ac:dyDescent="0.25">
      <c r="B139" s="81" t="s">
        <v>539</v>
      </c>
      <c r="C139" s="185">
        <v>0</v>
      </c>
      <c r="D139" s="185">
        <v>0</v>
      </c>
      <c r="E139" s="185">
        <v>0</v>
      </c>
      <c r="F139" s="185">
        <v>0</v>
      </c>
      <c r="G139" s="185">
        <v>0</v>
      </c>
      <c r="H139" s="185">
        <v>0</v>
      </c>
      <c r="I139" s="185">
        <v>0</v>
      </c>
      <c r="J139" s="185">
        <v>0</v>
      </c>
      <c r="K139" s="185">
        <v>0</v>
      </c>
      <c r="L139" s="185">
        <v>0</v>
      </c>
      <c r="M139" s="185">
        <v>0</v>
      </c>
      <c r="N139" s="185">
        <v>0</v>
      </c>
      <c r="O139" s="185">
        <v>0</v>
      </c>
      <c r="P139" s="193">
        <f t="shared" si="65"/>
        <v>0</v>
      </c>
      <c r="R139" s="333"/>
      <c r="T139" s="333"/>
      <c r="U139" s="333"/>
      <c r="V139" s="333"/>
      <c r="W139" s="333"/>
      <c r="X139" s="333"/>
      <c r="Y139" s="333"/>
      <c r="AA139" s="333"/>
    </row>
    <row r="140" spans="1:29" x14ac:dyDescent="0.25">
      <c r="B140" s="81" t="s">
        <v>540</v>
      </c>
      <c r="C140" s="579">
        <v>9.5</v>
      </c>
      <c r="D140" s="579">
        <v>9.5</v>
      </c>
      <c r="E140" s="579">
        <v>9.5</v>
      </c>
      <c r="F140" s="579">
        <v>9.5</v>
      </c>
      <c r="G140" s="579">
        <v>9.5</v>
      </c>
      <c r="H140" s="579">
        <v>5.5</v>
      </c>
      <c r="I140" s="579">
        <v>3.5</v>
      </c>
      <c r="J140" s="579">
        <v>4</v>
      </c>
      <c r="K140" s="579">
        <v>2.7</v>
      </c>
      <c r="L140" s="579">
        <v>2.2999999999999998</v>
      </c>
      <c r="M140" s="579">
        <v>1.4</v>
      </c>
      <c r="N140" s="579">
        <v>0.9</v>
      </c>
      <c r="O140" s="579">
        <v>0.6</v>
      </c>
      <c r="P140" s="193">
        <f t="shared" si="65"/>
        <v>68.400000000000006</v>
      </c>
      <c r="R140" s="333"/>
      <c r="T140" s="333"/>
      <c r="U140" s="333"/>
      <c r="V140" s="333"/>
      <c r="W140" s="333"/>
      <c r="X140" s="333"/>
      <c r="Y140" s="333"/>
      <c r="AA140" s="333"/>
    </row>
    <row r="141" spans="1:29" x14ac:dyDescent="0.25">
      <c r="B141" s="81" t="s">
        <v>541</v>
      </c>
      <c r="C141" s="185"/>
      <c r="D141" s="185"/>
      <c r="E141" s="185"/>
      <c r="F141" s="185"/>
      <c r="G141" s="185"/>
      <c r="H141" s="185"/>
      <c r="I141" s="185"/>
      <c r="J141" s="185"/>
      <c r="K141" s="185"/>
      <c r="L141" s="185"/>
      <c r="M141" s="185"/>
      <c r="N141" s="185"/>
      <c r="O141" s="185"/>
      <c r="P141" s="193">
        <f t="shared" si="65"/>
        <v>0</v>
      </c>
      <c r="R141" s="333"/>
      <c r="T141" s="333"/>
      <c r="U141" s="333"/>
      <c r="V141" s="333"/>
      <c r="W141" s="333"/>
      <c r="X141" s="333"/>
      <c r="Y141" s="333"/>
      <c r="AA141" s="333"/>
    </row>
    <row r="142" spans="1:29" x14ac:dyDescent="0.25">
      <c r="B142" s="83" t="s">
        <v>542</v>
      </c>
      <c r="C142" s="579">
        <v>-10</v>
      </c>
      <c r="D142" s="579">
        <v>-10</v>
      </c>
      <c r="E142" s="579">
        <v>-10</v>
      </c>
      <c r="F142" s="579">
        <v>-9</v>
      </c>
      <c r="G142" s="579">
        <v>-8</v>
      </c>
      <c r="H142" s="579">
        <v>-7</v>
      </c>
      <c r="I142" s="579">
        <v>-6</v>
      </c>
      <c r="J142" s="579">
        <v>-5</v>
      </c>
      <c r="K142" s="579">
        <v>-4</v>
      </c>
      <c r="L142" s="579">
        <v>-3</v>
      </c>
      <c r="M142" s="579">
        <v>-2</v>
      </c>
      <c r="N142" s="579">
        <v>-1</v>
      </c>
      <c r="O142" s="579">
        <v>-1</v>
      </c>
      <c r="P142" s="193">
        <f t="shared" si="65"/>
        <v>-76</v>
      </c>
      <c r="R142" s="333"/>
      <c r="T142" s="333"/>
      <c r="U142" s="333"/>
      <c r="V142" s="333"/>
      <c r="W142" s="333"/>
      <c r="X142" s="333"/>
      <c r="Y142" s="333"/>
      <c r="AA142" s="333"/>
    </row>
    <row r="143" spans="1:29" x14ac:dyDescent="0.25">
      <c r="B143" s="81" t="s">
        <v>543</v>
      </c>
      <c r="C143" s="185"/>
      <c r="D143" s="185"/>
      <c r="E143" s="185"/>
      <c r="F143" s="185"/>
      <c r="G143" s="185"/>
      <c r="H143" s="185"/>
      <c r="I143" s="185"/>
      <c r="J143" s="185"/>
      <c r="K143" s="185"/>
      <c r="L143" s="185"/>
      <c r="M143" s="185"/>
      <c r="N143" s="185"/>
      <c r="O143" s="185"/>
      <c r="P143" s="193">
        <f t="shared" si="65"/>
        <v>0</v>
      </c>
      <c r="R143" s="333"/>
      <c r="T143" s="333"/>
      <c r="U143" s="333"/>
      <c r="V143" s="333"/>
      <c r="W143" s="333"/>
      <c r="X143" s="333"/>
      <c r="Y143" s="333"/>
      <c r="AA143" s="333"/>
    </row>
    <row r="144" spans="1:29" x14ac:dyDescent="0.25">
      <c r="B144" s="81" t="s">
        <v>544</v>
      </c>
      <c r="C144" s="579">
        <v>9.5</v>
      </c>
      <c r="D144" s="579">
        <v>9.5</v>
      </c>
      <c r="E144" s="579">
        <v>9.5</v>
      </c>
      <c r="F144" s="579">
        <v>9.5</v>
      </c>
      <c r="G144" s="579">
        <v>9.5</v>
      </c>
      <c r="H144" s="579">
        <v>5.5</v>
      </c>
      <c r="I144" s="579">
        <v>3.5</v>
      </c>
      <c r="J144" s="579">
        <v>4</v>
      </c>
      <c r="K144" s="579">
        <v>2.7</v>
      </c>
      <c r="L144" s="579">
        <v>2.2999999999999998</v>
      </c>
      <c r="M144" s="579">
        <v>1.4</v>
      </c>
      <c r="N144" s="579">
        <v>0.9</v>
      </c>
      <c r="O144" s="579">
        <v>0.6</v>
      </c>
      <c r="P144" s="193">
        <f t="shared" si="65"/>
        <v>68.400000000000006</v>
      </c>
      <c r="R144" s="333"/>
      <c r="T144" s="333"/>
      <c r="U144" s="333"/>
      <c r="V144" s="333"/>
      <c r="W144" s="333"/>
      <c r="X144" s="333"/>
      <c r="Y144" s="333"/>
      <c r="AA144" s="333"/>
    </row>
    <row r="145" spans="1:29" x14ac:dyDescent="0.25">
      <c r="B145" s="81" t="s">
        <v>545</v>
      </c>
      <c r="C145" s="185"/>
      <c r="D145" s="185"/>
      <c r="E145" s="185"/>
      <c r="F145" s="185"/>
      <c r="G145" s="185"/>
      <c r="H145" s="185"/>
      <c r="I145" s="185"/>
      <c r="J145" s="185"/>
      <c r="K145" s="185"/>
      <c r="L145" s="185"/>
      <c r="M145" s="185"/>
      <c r="N145" s="185"/>
      <c r="O145" s="185"/>
      <c r="P145" s="324">
        <f t="shared" si="65"/>
        <v>0</v>
      </c>
      <c r="R145" s="333"/>
      <c r="T145" s="333"/>
      <c r="U145" s="333"/>
      <c r="V145" s="333"/>
      <c r="W145" s="333"/>
      <c r="X145" s="333"/>
      <c r="Y145" s="333"/>
      <c r="AA145" s="333"/>
    </row>
    <row r="146" spans="1:29" x14ac:dyDescent="0.25">
      <c r="B146" s="82" t="s">
        <v>513</v>
      </c>
      <c r="C146" s="185"/>
      <c r="D146" s="185"/>
      <c r="E146" s="185"/>
      <c r="F146" s="185"/>
      <c r="G146" s="185"/>
      <c r="H146" s="185"/>
      <c r="I146" s="185"/>
      <c r="J146" s="185"/>
      <c r="K146" s="185"/>
      <c r="L146" s="185"/>
      <c r="M146" s="185"/>
      <c r="N146" s="185"/>
      <c r="O146" s="185"/>
      <c r="P146" s="191">
        <f t="shared" si="65"/>
        <v>0</v>
      </c>
      <c r="R146" s="333"/>
      <c r="T146" s="333"/>
      <c r="U146" s="333"/>
      <c r="V146" s="333"/>
      <c r="W146" s="333"/>
      <c r="X146" s="333"/>
      <c r="Y146" s="333"/>
      <c r="AA146" s="333"/>
      <c r="AC146" s="580"/>
    </row>
    <row r="147" spans="1:29" x14ac:dyDescent="0.25">
      <c r="B147" s="322"/>
      <c r="R147" s="333"/>
      <c r="T147" s="333"/>
      <c r="U147" s="333"/>
      <c r="V147" s="333"/>
      <c r="W147" s="333"/>
      <c r="X147" s="333"/>
      <c r="Y147" s="333"/>
      <c r="AA147" s="333"/>
    </row>
    <row r="148" spans="1:29" x14ac:dyDescent="0.25">
      <c r="B148" s="322"/>
      <c r="R148" s="333"/>
      <c r="T148" s="333"/>
      <c r="U148" s="333"/>
      <c r="V148" s="333"/>
      <c r="W148" s="333"/>
      <c r="X148" s="333"/>
      <c r="Y148" s="333"/>
      <c r="AA148" s="333"/>
    </row>
    <row r="149" spans="1:29" x14ac:dyDescent="0.25">
      <c r="B149" s="1" t="s">
        <v>546</v>
      </c>
      <c r="C149" s="321"/>
      <c r="D149" s="321"/>
      <c r="E149" s="321"/>
      <c r="F149" s="321"/>
      <c r="G149" s="321"/>
      <c r="H149" s="321"/>
      <c r="I149" s="321"/>
      <c r="J149" s="321"/>
      <c r="K149" s="321"/>
      <c r="L149" s="321"/>
      <c r="M149" s="321"/>
      <c r="N149" s="321"/>
      <c r="O149" s="321"/>
      <c r="P149" s="321"/>
      <c r="R149" s="333"/>
      <c r="T149" s="333"/>
      <c r="U149" s="333"/>
      <c r="V149" s="333"/>
      <c r="W149" s="333"/>
      <c r="X149" s="333"/>
      <c r="Y149" s="333"/>
      <c r="AA149" s="333"/>
    </row>
    <row r="150" spans="1:29" x14ac:dyDescent="0.25">
      <c r="B150" s="80" t="s">
        <v>272</v>
      </c>
      <c r="C150" s="579">
        <v>3.6</v>
      </c>
      <c r="D150" s="579">
        <v>4</v>
      </c>
      <c r="E150" s="579">
        <v>9.9</v>
      </c>
      <c r="F150" s="579">
        <v>24.8</v>
      </c>
      <c r="G150" s="579">
        <v>49.5</v>
      </c>
      <c r="H150" s="579">
        <v>148.5</v>
      </c>
      <c r="I150" s="579">
        <v>188.1</v>
      </c>
      <c r="J150" s="579">
        <v>198</v>
      </c>
      <c r="K150" s="579">
        <v>217.8</v>
      </c>
      <c r="L150" s="579">
        <v>222.8</v>
      </c>
      <c r="M150" s="579">
        <v>257.39999999999998</v>
      </c>
      <c r="N150" s="579">
        <v>287.10000000000002</v>
      </c>
      <c r="O150" s="579">
        <v>316.8</v>
      </c>
      <c r="P150" s="195">
        <f>SUM(C150:O150)</f>
        <v>1928.3</v>
      </c>
      <c r="R150" s="311"/>
      <c r="S150" s="311"/>
      <c r="T150" s="311"/>
      <c r="U150" s="397"/>
      <c r="V150" s="176">
        <v>0</v>
      </c>
      <c r="W150" s="311"/>
      <c r="X150" s="311"/>
      <c r="Y150" s="397"/>
      <c r="Z150" s="397"/>
      <c r="AA150" s="174"/>
    </row>
    <row r="151" spans="1:29" s="333" customFormat="1" x14ac:dyDescent="0.25">
      <c r="B151" s="83" t="s">
        <v>274</v>
      </c>
      <c r="C151" s="579">
        <v>3.6</v>
      </c>
      <c r="D151" s="579">
        <v>4</v>
      </c>
      <c r="E151" s="579">
        <v>9.9</v>
      </c>
      <c r="F151" s="579">
        <v>24.8</v>
      </c>
      <c r="G151" s="579">
        <v>49.5</v>
      </c>
      <c r="H151" s="579">
        <v>148.5</v>
      </c>
      <c r="I151" s="579">
        <v>188.1</v>
      </c>
      <c r="J151" s="579">
        <v>198</v>
      </c>
      <c r="K151" s="579">
        <v>217.8</v>
      </c>
      <c r="L151" s="579">
        <v>222.8</v>
      </c>
      <c r="M151" s="579">
        <v>257.39999999999998</v>
      </c>
      <c r="N151" s="579">
        <v>287.10000000000002</v>
      </c>
      <c r="O151" s="579">
        <v>316.8</v>
      </c>
      <c r="P151" s="340">
        <f t="shared" ref="P151:P152" si="66">SUM(C151:O151)</f>
        <v>1928.3</v>
      </c>
      <c r="Q151" s="334"/>
      <c r="R151" s="311"/>
      <c r="S151" s="311"/>
      <c r="T151" s="311"/>
      <c r="U151" s="397"/>
      <c r="V151" s="177">
        <v>0</v>
      </c>
      <c r="W151" s="311"/>
      <c r="X151" s="311"/>
      <c r="Y151" s="397"/>
      <c r="Z151" s="397"/>
      <c r="AA151" s="174"/>
    </row>
    <row r="152" spans="1:29" s="333" customFormat="1" x14ac:dyDescent="0.25">
      <c r="B152" s="83" t="s">
        <v>612</v>
      </c>
      <c r="C152" s="579">
        <v>3.6</v>
      </c>
      <c r="D152" s="579">
        <v>4</v>
      </c>
      <c r="E152" s="579">
        <v>9.9</v>
      </c>
      <c r="F152" s="579">
        <v>24.8</v>
      </c>
      <c r="G152" s="579">
        <v>49.5</v>
      </c>
      <c r="H152" s="579">
        <v>148.5</v>
      </c>
      <c r="I152" s="579">
        <v>188.1</v>
      </c>
      <c r="J152" s="579">
        <v>198</v>
      </c>
      <c r="K152" s="579">
        <v>217.8</v>
      </c>
      <c r="L152" s="579">
        <v>222.8</v>
      </c>
      <c r="M152" s="579">
        <v>257.39999999999998</v>
      </c>
      <c r="N152" s="579">
        <v>287.10000000000002</v>
      </c>
      <c r="O152" s="579">
        <v>316.8</v>
      </c>
      <c r="P152" s="340">
        <f t="shared" si="66"/>
        <v>1928.3</v>
      </c>
      <c r="Q152" s="334"/>
      <c r="R152" s="311"/>
      <c r="S152" s="311"/>
      <c r="T152" s="311"/>
      <c r="U152" s="397"/>
      <c r="V152" s="177">
        <v>0</v>
      </c>
      <c r="W152" s="311"/>
      <c r="X152" s="311"/>
      <c r="Y152" s="397"/>
      <c r="Z152" s="397"/>
      <c r="AA152" s="174"/>
    </row>
    <row r="153" spans="1:29" x14ac:dyDescent="0.25">
      <c r="B153" s="81" t="s">
        <v>504</v>
      </c>
      <c r="C153" s="579">
        <v>4</v>
      </c>
      <c r="D153" s="579">
        <v>4.4000000000000004</v>
      </c>
      <c r="E153" s="579">
        <v>11</v>
      </c>
      <c r="F153" s="579">
        <v>27.5</v>
      </c>
      <c r="G153" s="579">
        <v>55</v>
      </c>
      <c r="H153" s="579">
        <v>165</v>
      </c>
      <c r="I153" s="579">
        <v>209</v>
      </c>
      <c r="J153" s="579">
        <v>220</v>
      </c>
      <c r="K153" s="579">
        <v>242</v>
      </c>
      <c r="L153" s="579">
        <v>247.5</v>
      </c>
      <c r="M153" s="579">
        <v>286</v>
      </c>
      <c r="N153" s="579">
        <v>319</v>
      </c>
      <c r="O153" s="579">
        <v>352</v>
      </c>
      <c r="P153" s="324">
        <f>SUM(C153:O153)</f>
        <v>2142.4</v>
      </c>
      <c r="R153" s="311"/>
      <c r="S153" s="311"/>
      <c r="T153" s="311"/>
      <c r="U153" s="397"/>
      <c r="V153" s="217">
        <v>0</v>
      </c>
      <c r="W153" s="311"/>
      <c r="X153" s="311"/>
      <c r="Y153" s="397"/>
      <c r="Z153" s="397"/>
      <c r="AA153" s="174"/>
    </row>
    <row r="154" spans="1:29" x14ac:dyDescent="0.25">
      <c r="B154" s="81" t="s">
        <v>505</v>
      </c>
      <c r="C154" s="557"/>
      <c r="D154" s="557"/>
      <c r="E154" s="557"/>
      <c r="F154" s="557"/>
      <c r="G154" s="557"/>
      <c r="H154" s="557"/>
      <c r="I154" s="557"/>
      <c r="J154" s="557"/>
      <c r="K154" s="557"/>
      <c r="L154" s="557"/>
      <c r="M154" s="557"/>
      <c r="N154" s="557"/>
      <c r="O154" s="557"/>
      <c r="P154" s="324">
        <f>SUM(C154:O154)</f>
        <v>0</v>
      </c>
      <c r="R154" s="413"/>
      <c r="S154" s="413"/>
      <c r="T154" s="413"/>
      <c r="U154" s="413"/>
      <c r="V154" s="413"/>
      <c r="W154" s="413"/>
      <c r="X154" s="413"/>
      <c r="Y154" s="413"/>
      <c r="Z154" s="413"/>
      <c r="AA154" s="413"/>
    </row>
    <row r="155" spans="1:29" x14ac:dyDescent="0.25">
      <c r="B155" s="82" t="s">
        <v>273</v>
      </c>
      <c r="C155" s="579">
        <v>3.6</v>
      </c>
      <c r="D155" s="579">
        <v>4</v>
      </c>
      <c r="E155" s="579">
        <v>9.9</v>
      </c>
      <c r="F155" s="579">
        <v>24.8</v>
      </c>
      <c r="G155" s="579">
        <v>49.5</v>
      </c>
      <c r="H155" s="579">
        <v>148.5</v>
      </c>
      <c r="I155" s="579">
        <v>188.1</v>
      </c>
      <c r="J155" s="579">
        <v>198</v>
      </c>
      <c r="K155" s="579">
        <v>217.8</v>
      </c>
      <c r="L155" s="579">
        <v>222.8</v>
      </c>
      <c r="M155" s="579">
        <v>257.39999999999998</v>
      </c>
      <c r="N155" s="579">
        <v>287.10000000000002</v>
      </c>
      <c r="O155" s="579">
        <v>316.8</v>
      </c>
      <c r="P155" s="324">
        <f>SUM(C155:O155)</f>
        <v>1928.3</v>
      </c>
      <c r="R155" s="398"/>
      <c r="S155" s="398"/>
      <c r="T155" s="398"/>
      <c r="U155" s="399"/>
      <c r="V155" s="176">
        <v>0</v>
      </c>
      <c r="W155" s="398"/>
      <c r="X155" s="398"/>
      <c r="Y155" s="399"/>
      <c r="Z155" s="399"/>
      <c r="AA155" s="174"/>
      <c r="AC155" s="580"/>
    </row>
    <row r="156" spans="1:29" hidden="1" x14ac:dyDescent="0.25">
      <c r="A156" s="313"/>
      <c r="B156" s="241" t="s">
        <v>506</v>
      </c>
      <c r="C156" s="188">
        <f>SUM(C150:C155)</f>
        <v>18.400000000000002</v>
      </c>
      <c r="D156" s="189">
        <f t="shared" ref="D156:P156" si="67">SUM(D150:D155)</f>
        <v>20.399999999999999</v>
      </c>
      <c r="E156" s="189">
        <f t="shared" si="67"/>
        <v>50.6</v>
      </c>
      <c r="F156" s="189">
        <f t="shared" si="67"/>
        <v>126.7</v>
      </c>
      <c r="G156" s="189">
        <f t="shared" si="67"/>
        <v>253</v>
      </c>
      <c r="H156" s="189">
        <f t="shared" si="67"/>
        <v>759</v>
      </c>
      <c r="I156" s="189">
        <f t="shared" si="67"/>
        <v>961.4</v>
      </c>
      <c r="J156" s="189">
        <f t="shared" si="67"/>
        <v>1012</v>
      </c>
      <c r="K156" s="189">
        <f t="shared" si="67"/>
        <v>1113.2</v>
      </c>
      <c r="L156" s="189">
        <f t="shared" si="67"/>
        <v>1138.7</v>
      </c>
      <c r="M156" s="189">
        <f t="shared" si="67"/>
        <v>1315.6</v>
      </c>
      <c r="N156" s="189">
        <f t="shared" si="67"/>
        <v>1467.4</v>
      </c>
      <c r="O156" s="189">
        <f t="shared" si="67"/>
        <v>1619.2</v>
      </c>
      <c r="P156" s="190">
        <f t="shared" si="67"/>
        <v>9855.5999999999985</v>
      </c>
      <c r="Q156" s="314"/>
      <c r="R156" s="342">
        <f>SUM(R150:R155)</f>
        <v>0</v>
      </c>
      <c r="S156" s="342">
        <f t="shared" ref="S156:T156" si="68">SUM(S150:S155)</f>
        <v>0</v>
      </c>
      <c r="T156" s="342">
        <f t="shared" si="68"/>
        <v>0</v>
      </c>
      <c r="U156" s="342">
        <f t="shared" ref="U156" si="69">SUM(U150:U155)</f>
        <v>0</v>
      </c>
      <c r="V156" s="342">
        <f t="shared" ref="V156" si="70">SUM(V150:V155)</f>
        <v>0</v>
      </c>
      <c r="W156" s="342">
        <f t="shared" ref="W156" si="71">SUM(W150:W155)</f>
        <v>0</v>
      </c>
      <c r="X156" s="342">
        <f t="shared" ref="X156" si="72">SUM(X150:X155)</f>
        <v>0</v>
      </c>
      <c r="Y156" s="342">
        <f t="shared" ref="Y156:Z156" si="73">SUM(Y150:Y155)</f>
        <v>0</v>
      </c>
      <c r="Z156" s="342">
        <f t="shared" si="73"/>
        <v>0</v>
      </c>
      <c r="AA156" s="342">
        <f t="shared" ref="AA156" si="74">SUM(AA150:AA155)</f>
        <v>0</v>
      </c>
      <c r="AB156" s="313"/>
    </row>
    <row r="157" spans="1:29" x14ac:dyDescent="0.25">
      <c r="C157" s="321"/>
      <c r="D157" s="321"/>
      <c r="E157" s="321"/>
      <c r="F157" s="321"/>
      <c r="G157" s="321"/>
      <c r="H157" s="321"/>
      <c r="I157" s="321"/>
      <c r="J157" s="321"/>
      <c r="K157" s="321"/>
      <c r="L157" s="321"/>
      <c r="M157" s="321"/>
      <c r="N157" s="321"/>
      <c r="O157" s="321"/>
      <c r="P157" s="321"/>
      <c r="R157" s="333"/>
      <c r="T157" s="333"/>
      <c r="U157" s="333"/>
      <c r="V157" s="333"/>
      <c r="W157" s="333"/>
      <c r="X157" s="333"/>
      <c r="Y157" s="333"/>
      <c r="AA157" s="333"/>
    </row>
    <row r="158" spans="1:29" x14ac:dyDescent="0.25">
      <c r="B158" s="1" t="s">
        <v>547</v>
      </c>
      <c r="C158" s="321"/>
      <c r="D158" s="321"/>
      <c r="E158" s="321"/>
      <c r="F158" s="321"/>
      <c r="G158" s="321"/>
      <c r="H158" s="321"/>
      <c r="I158" s="321"/>
      <c r="J158" s="321"/>
      <c r="K158" s="321"/>
      <c r="L158" s="321"/>
      <c r="M158" s="321"/>
      <c r="N158" s="321"/>
      <c r="O158" s="321"/>
      <c r="P158" s="321"/>
      <c r="R158" s="333"/>
      <c r="T158" s="333"/>
      <c r="U158" s="333"/>
      <c r="V158" s="333"/>
      <c r="W158" s="333"/>
      <c r="X158" s="333"/>
      <c r="Y158" s="333"/>
      <c r="AA158" s="333"/>
    </row>
    <row r="159" spans="1:29" x14ac:dyDescent="0.25">
      <c r="B159" s="80" t="s">
        <v>508</v>
      </c>
      <c r="C159" s="185"/>
      <c r="D159" s="185"/>
      <c r="E159" s="185"/>
      <c r="F159" s="185"/>
      <c r="G159" s="185"/>
      <c r="H159" s="185"/>
      <c r="I159" s="185"/>
      <c r="J159" s="185"/>
      <c r="K159" s="185"/>
      <c r="L159" s="185"/>
      <c r="M159" s="185"/>
      <c r="N159" s="185"/>
      <c r="O159" s="185"/>
      <c r="P159" s="195">
        <f t="shared" ref="P159:P164" si="75">SUM(C159:O159)</f>
        <v>0</v>
      </c>
      <c r="R159" s="333"/>
      <c r="T159" s="333"/>
      <c r="U159" s="333"/>
      <c r="V159" s="333"/>
      <c r="W159" s="333"/>
      <c r="X159" s="333"/>
      <c r="Y159" s="333"/>
      <c r="AA159" s="333"/>
    </row>
    <row r="160" spans="1:29" x14ac:dyDescent="0.25">
      <c r="B160" s="81" t="s">
        <v>509</v>
      </c>
      <c r="C160" s="185"/>
      <c r="D160" s="185"/>
      <c r="E160" s="185"/>
      <c r="F160" s="185"/>
      <c r="G160" s="185"/>
      <c r="H160" s="185"/>
      <c r="I160" s="185"/>
      <c r="J160" s="185"/>
      <c r="K160" s="185"/>
      <c r="L160" s="185"/>
      <c r="M160" s="185"/>
      <c r="N160" s="185"/>
      <c r="O160" s="185"/>
      <c r="P160" s="324">
        <f t="shared" si="75"/>
        <v>0</v>
      </c>
      <c r="R160" s="333"/>
      <c r="T160" s="333"/>
      <c r="U160" s="333"/>
      <c r="V160" s="333"/>
      <c r="W160" s="333"/>
      <c r="X160" s="333"/>
      <c r="Y160" s="333"/>
      <c r="AA160" s="333"/>
    </row>
    <row r="161" spans="1:29" x14ac:dyDescent="0.25">
      <c r="B161" s="81" t="s">
        <v>510</v>
      </c>
      <c r="C161" s="185"/>
      <c r="D161" s="185"/>
      <c r="E161" s="185"/>
      <c r="F161" s="185"/>
      <c r="G161" s="185"/>
      <c r="H161" s="185"/>
      <c r="I161" s="185"/>
      <c r="J161" s="185"/>
      <c r="K161" s="185"/>
      <c r="L161" s="185"/>
      <c r="M161" s="185"/>
      <c r="N161" s="185"/>
      <c r="O161" s="185"/>
      <c r="P161" s="324">
        <f t="shared" si="75"/>
        <v>0</v>
      </c>
      <c r="R161" s="333"/>
      <c r="T161" s="333"/>
      <c r="U161" s="333"/>
      <c r="V161" s="333"/>
      <c r="W161" s="333"/>
      <c r="X161" s="333"/>
      <c r="Y161" s="333"/>
      <c r="AA161" s="333"/>
    </row>
    <row r="162" spans="1:29" x14ac:dyDescent="0.25">
      <c r="B162" s="81" t="s">
        <v>511</v>
      </c>
      <c r="C162" s="185"/>
      <c r="D162" s="185"/>
      <c r="E162" s="185"/>
      <c r="F162" s="185"/>
      <c r="G162" s="185"/>
      <c r="H162" s="185"/>
      <c r="I162" s="185"/>
      <c r="J162" s="185"/>
      <c r="K162" s="185"/>
      <c r="L162" s="185"/>
      <c r="M162" s="185"/>
      <c r="N162" s="185"/>
      <c r="O162" s="185"/>
      <c r="P162" s="324">
        <f t="shared" si="75"/>
        <v>0</v>
      </c>
      <c r="R162" s="333"/>
      <c r="T162" s="333"/>
      <c r="U162" s="333"/>
      <c r="V162" s="333"/>
      <c r="W162" s="333"/>
      <c r="X162" s="333"/>
      <c r="Y162" s="333"/>
      <c r="AA162" s="333"/>
    </row>
    <row r="163" spans="1:29" x14ac:dyDescent="0.25">
      <c r="B163" s="81" t="s">
        <v>512</v>
      </c>
      <c r="C163" s="185"/>
      <c r="D163" s="185"/>
      <c r="E163" s="185"/>
      <c r="F163" s="185"/>
      <c r="G163" s="185"/>
      <c r="H163" s="185"/>
      <c r="I163" s="185"/>
      <c r="J163" s="185"/>
      <c r="K163" s="185"/>
      <c r="L163" s="185"/>
      <c r="M163" s="185"/>
      <c r="N163" s="185"/>
      <c r="O163" s="185"/>
      <c r="P163" s="324">
        <f t="shared" si="75"/>
        <v>0</v>
      </c>
      <c r="R163" s="333"/>
      <c r="T163" s="333"/>
      <c r="U163" s="333"/>
      <c r="V163" s="333"/>
      <c r="W163" s="333"/>
      <c r="X163" s="333"/>
      <c r="Y163" s="333"/>
      <c r="AA163" s="333"/>
    </row>
    <row r="164" spans="1:29" x14ac:dyDescent="0.25">
      <c r="B164" s="82" t="s">
        <v>513</v>
      </c>
      <c r="C164" s="185"/>
      <c r="D164" s="185"/>
      <c r="E164" s="185"/>
      <c r="F164" s="185"/>
      <c r="G164" s="185"/>
      <c r="H164" s="185"/>
      <c r="I164" s="185"/>
      <c r="J164" s="185"/>
      <c r="K164" s="185"/>
      <c r="L164" s="185"/>
      <c r="M164" s="185"/>
      <c r="N164" s="185"/>
      <c r="O164" s="185"/>
      <c r="P164" s="196">
        <f t="shared" si="75"/>
        <v>0</v>
      </c>
      <c r="R164" s="333"/>
      <c r="T164" s="333"/>
      <c r="U164" s="333"/>
      <c r="V164" s="333"/>
      <c r="W164" s="333"/>
      <c r="X164" s="333"/>
      <c r="Y164" s="333"/>
      <c r="AA164" s="333"/>
      <c r="AC164" s="580"/>
    </row>
    <row r="165" spans="1:29" x14ac:dyDescent="0.25">
      <c r="R165" s="333"/>
      <c r="T165" s="333"/>
      <c r="U165" s="333"/>
      <c r="V165" s="333"/>
      <c r="W165" s="333"/>
      <c r="X165" s="333"/>
      <c r="Y165" s="333"/>
      <c r="AA165" s="333"/>
    </row>
    <row r="166" spans="1:29" x14ac:dyDescent="0.25">
      <c r="R166" s="333"/>
      <c r="T166" s="333"/>
      <c r="U166" s="333"/>
      <c r="V166" s="333"/>
      <c r="W166" s="333"/>
      <c r="X166" s="333"/>
      <c r="Y166" s="333"/>
      <c r="AA166" s="333"/>
    </row>
    <row r="167" spans="1:29" x14ac:dyDescent="0.25">
      <c r="B167" s="1" t="s">
        <v>548</v>
      </c>
      <c r="C167" s="321"/>
      <c r="D167" s="321"/>
      <c r="E167" s="321"/>
      <c r="F167" s="321"/>
      <c r="G167" s="321"/>
      <c r="H167" s="321"/>
      <c r="I167" s="321"/>
      <c r="J167" s="321"/>
      <c r="K167" s="321"/>
      <c r="L167" s="321"/>
      <c r="M167" s="321"/>
      <c r="N167" s="321"/>
      <c r="O167" s="321"/>
      <c r="P167" s="321"/>
      <c r="R167" s="333"/>
      <c r="T167" s="333"/>
      <c r="U167" s="333"/>
      <c r="V167" s="333"/>
      <c r="W167" s="333"/>
      <c r="X167" s="333"/>
      <c r="Y167" s="333"/>
      <c r="AA167" s="333"/>
    </row>
    <row r="168" spans="1:29" x14ac:dyDescent="0.25">
      <c r="B168" s="80" t="s">
        <v>272</v>
      </c>
      <c r="C168" s="579">
        <v>0</v>
      </c>
      <c r="D168" s="579">
        <v>2.9</v>
      </c>
      <c r="E168" s="579">
        <v>7.2</v>
      </c>
      <c r="F168" s="579">
        <v>18.100000000000001</v>
      </c>
      <c r="G168" s="579">
        <v>36.1</v>
      </c>
      <c r="H168" s="579">
        <v>108.4</v>
      </c>
      <c r="I168" s="579">
        <v>137.30000000000001</v>
      </c>
      <c r="J168" s="579">
        <v>144.5</v>
      </c>
      <c r="K168" s="579">
        <v>159</v>
      </c>
      <c r="L168" s="579">
        <v>162.6</v>
      </c>
      <c r="M168" s="579">
        <v>187.9</v>
      </c>
      <c r="N168" s="579">
        <v>209.5</v>
      </c>
      <c r="O168" s="579">
        <v>231.2</v>
      </c>
      <c r="P168" s="195">
        <f>SUM(C168:O168)</f>
        <v>1404.7</v>
      </c>
      <c r="R168" s="311"/>
      <c r="S168" s="311"/>
      <c r="T168" s="311"/>
      <c r="U168" s="397"/>
      <c r="V168" s="176">
        <v>0</v>
      </c>
      <c r="W168" s="311"/>
      <c r="X168" s="311"/>
      <c r="Y168" s="397"/>
      <c r="Z168" s="397"/>
      <c r="AA168" s="174"/>
    </row>
    <row r="169" spans="1:29" s="333" customFormat="1" x14ac:dyDescent="0.25">
      <c r="B169" s="83" t="s">
        <v>274</v>
      </c>
      <c r="C169" s="579">
        <v>0</v>
      </c>
      <c r="D169" s="579">
        <v>2.9</v>
      </c>
      <c r="E169" s="579">
        <v>7.2</v>
      </c>
      <c r="F169" s="579">
        <v>18.100000000000001</v>
      </c>
      <c r="G169" s="579">
        <v>36.1</v>
      </c>
      <c r="H169" s="579">
        <v>108.4</v>
      </c>
      <c r="I169" s="579">
        <v>137.30000000000001</v>
      </c>
      <c r="J169" s="579">
        <v>144.5</v>
      </c>
      <c r="K169" s="579">
        <v>159</v>
      </c>
      <c r="L169" s="579">
        <v>162.6</v>
      </c>
      <c r="M169" s="579">
        <v>187.9</v>
      </c>
      <c r="N169" s="579">
        <v>209.5</v>
      </c>
      <c r="O169" s="579">
        <v>231.2</v>
      </c>
      <c r="P169" s="340">
        <f t="shared" ref="P169:P170" si="76">SUM(C169:O169)</f>
        <v>1404.7</v>
      </c>
      <c r="Q169" s="334"/>
      <c r="R169" s="311"/>
      <c r="S169" s="311"/>
      <c r="T169" s="311"/>
      <c r="U169" s="397"/>
      <c r="V169" s="177">
        <v>0</v>
      </c>
      <c r="W169" s="311"/>
      <c r="X169" s="311"/>
      <c r="Y169" s="397"/>
      <c r="Z169" s="397"/>
      <c r="AA169" s="174"/>
    </row>
    <row r="170" spans="1:29" s="333" customFormat="1" x14ac:dyDescent="0.25">
      <c r="B170" s="83" t="s">
        <v>612</v>
      </c>
      <c r="C170" s="579">
        <v>0</v>
      </c>
      <c r="D170" s="579">
        <v>2.9</v>
      </c>
      <c r="E170" s="579">
        <v>7.2</v>
      </c>
      <c r="F170" s="579">
        <v>18.100000000000001</v>
      </c>
      <c r="G170" s="579">
        <v>36.1</v>
      </c>
      <c r="H170" s="579">
        <v>108.4</v>
      </c>
      <c r="I170" s="579">
        <v>137.30000000000001</v>
      </c>
      <c r="J170" s="579">
        <v>144.5</v>
      </c>
      <c r="K170" s="579">
        <v>159</v>
      </c>
      <c r="L170" s="579">
        <v>162.6</v>
      </c>
      <c r="M170" s="579">
        <v>187.9</v>
      </c>
      <c r="N170" s="579">
        <v>209.5</v>
      </c>
      <c r="O170" s="579">
        <v>231.2</v>
      </c>
      <c r="P170" s="340">
        <f t="shared" si="76"/>
        <v>1404.7</v>
      </c>
      <c r="Q170" s="334"/>
      <c r="R170" s="311"/>
      <c r="S170" s="311"/>
      <c r="T170" s="311"/>
      <c r="U170" s="397"/>
      <c r="V170" s="177">
        <v>0</v>
      </c>
      <c r="W170" s="311"/>
      <c r="X170" s="311"/>
      <c r="Y170" s="397"/>
      <c r="Z170" s="397"/>
      <c r="AA170" s="174"/>
    </row>
    <row r="171" spans="1:29" x14ac:dyDescent="0.25">
      <c r="B171" s="83" t="s">
        <v>504</v>
      </c>
      <c r="C171" s="579">
        <v>0</v>
      </c>
      <c r="D171" s="579">
        <v>3.4</v>
      </c>
      <c r="E171" s="579">
        <v>8.5</v>
      </c>
      <c r="F171" s="579">
        <v>21.3</v>
      </c>
      <c r="G171" s="579">
        <v>42.5</v>
      </c>
      <c r="H171" s="579">
        <v>127.5</v>
      </c>
      <c r="I171" s="579">
        <v>161.5</v>
      </c>
      <c r="J171" s="579">
        <v>170</v>
      </c>
      <c r="K171" s="579">
        <v>187</v>
      </c>
      <c r="L171" s="579">
        <v>191.3</v>
      </c>
      <c r="M171" s="579">
        <v>221</v>
      </c>
      <c r="N171" s="579">
        <v>246.5</v>
      </c>
      <c r="O171" s="579">
        <v>272</v>
      </c>
      <c r="P171" s="324">
        <f>SUM(C171:O171)</f>
        <v>1652.5</v>
      </c>
      <c r="R171" s="311"/>
      <c r="S171" s="311"/>
      <c r="T171" s="311"/>
      <c r="U171" s="397"/>
      <c r="V171" s="217">
        <v>0</v>
      </c>
      <c r="W171" s="311"/>
      <c r="X171" s="311"/>
      <c r="Y171" s="397"/>
      <c r="Z171" s="397"/>
      <c r="AA171" s="174"/>
    </row>
    <row r="172" spans="1:29" x14ac:dyDescent="0.25">
      <c r="B172" s="81" t="s">
        <v>505</v>
      </c>
      <c r="C172" s="557"/>
      <c r="D172" s="557"/>
      <c r="E172" s="557"/>
      <c r="F172" s="557"/>
      <c r="G172" s="557"/>
      <c r="H172" s="557"/>
      <c r="I172" s="557"/>
      <c r="J172" s="557"/>
      <c r="K172" s="557"/>
      <c r="L172" s="557"/>
      <c r="M172" s="557"/>
      <c r="N172" s="557"/>
      <c r="O172" s="557"/>
      <c r="P172" s="324">
        <f>SUM(C172:O172)</f>
        <v>0</v>
      </c>
      <c r="R172" s="413"/>
      <c r="S172" s="413"/>
      <c r="T172" s="413"/>
      <c r="U172" s="413"/>
      <c r="V172" s="413"/>
      <c r="W172" s="413"/>
      <c r="X172" s="413"/>
      <c r="Y172" s="413"/>
      <c r="Z172" s="413"/>
      <c r="AA172" s="413"/>
    </row>
    <row r="173" spans="1:29" x14ac:dyDescent="0.25">
      <c r="B173" s="82" t="s">
        <v>273</v>
      </c>
      <c r="C173" s="579">
        <v>0</v>
      </c>
      <c r="D173" s="579">
        <v>2.9</v>
      </c>
      <c r="E173" s="579">
        <v>7.2</v>
      </c>
      <c r="F173" s="579">
        <v>18.100000000000001</v>
      </c>
      <c r="G173" s="579">
        <v>36.1</v>
      </c>
      <c r="H173" s="579">
        <v>108.4</v>
      </c>
      <c r="I173" s="579">
        <v>137.30000000000001</v>
      </c>
      <c r="J173" s="579">
        <v>144.5</v>
      </c>
      <c r="K173" s="579">
        <v>159</v>
      </c>
      <c r="L173" s="579">
        <v>162.6</v>
      </c>
      <c r="M173" s="579">
        <v>187.9</v>
      </c>
      <c r="N173" s="579">
        <v>209.5</v>
      </c>
      <c r="O173" s="579">
        <v>231.2</v>
      </c>
      <c r="P173" s="324">
        <f>SUM(C173:O173)</f>
        <v>1404.7</v>
      </c>
      <c r="R173" s="398"/>
      <c r="S173" s="398"/>
      <c r="T173" s="398"/>
      <c r="U173" s="399"/>
      <c r="V173" s="176">
        <v>0</v>
      </c>
      <c r="W173" s="398"/>
      <c r="X173" s="398"/>
      <c r="Y173" s="399"/>
      <c r="Z173" s="399"/>
      <c r="AA173" s="174"/>
      <c r="AC173" s="580"/>
    </row>
    <row r="174" spans="1:29" hidden="1" x14ac:dyDescent="0.25">
      <c r="A174" s="313"/>
      <c r="B174" s="241" t="s">
        <v>506</v>
      </c>
      <c r="C174" s="188">
        <f>SUM(C168:C173)</f>
        <v>0</v>
      </c>
      <c r="D174" s="189">
        <f t="shared" ref="D174:P174" si="77">SUM(D168:D173)</f>
        <v>15</v>
      </c>
      <c r="E174" s="189">
        <f t="shared" si="77"/>
        <v>37.300000000000004</v>
      </c>
      <c r="F174" s="189">
        <f t="shared" si="77"/>
        <v>93.700000000000017</v>
      </c>
      <c r="G174" s="189">
        <f t="shared" si="77"/>
        <v>186.9</v>
      </c>
      <c r="H174" s="189">
        <f t="shared" si="77"/>
        <v>561.1</v>
      </c>
      <c r="I174" s="189">
        <f t="shared" si="77"/>
        <v>710.7</v>
      </c>
      <c r="J174" s="189">
        <f t="shared" si="77"/>
        <v>748</v>
      </c>
      <c r="K174" s="189">
        <f t="shared" si="77"/>
        <v>823</v>
      </c>
      <c r="L174" s="189">
        <f t="shared" si="77"/>
        <v>841.69999999999993</v>
      </c>
      <c r="M174" s="189">
        <f t="shared" si="77"/>
        <v>972.6</v>
      </c>
      <c r="N174" s="189">
        <f t="shared" si="77"/>
        <v>1084.5</v>
      </c>
      <c r="O174" s="189">
        <f t="shared" si="77"/>
        <v>1196.8</v>
      </c>
      <c r="P174" s="190">
        <f t="shared" si="77"/>
        <v>7271.3</v>
      </c>
      <c r="Q174" s="314"/>
      <c r="R174" s="342">
        <f>SUM(R168:R173)</f>
        <v>0</v>
      </c>
      <c r="S174" s="342">
        <f t="shared" ref="S174:T174" si="78">SUM(S168:S173)</f>
        <v>0</v>
      </c>
      <c r="T174" s="342">
        <f t="shared" si="78"/>
        <v>0</v>
      </c>
      <c r="U174" s="342">
        <f t="shared" ref="U174" si="79">SUM(U168:U173)</f>
        <v>0</v>
      </c>
      <c r="V174" s="342">
        <f t="shared" ref="V174" si="80">SUM(V168:V173)</f>
        <v>0</v>
      </c>
      <c r="W174" s="342">
        <f t="shared" ref="W174" si="81">SUM(W168:W173)</f>
        <v>0</v>
      </c>
      <c r="X174" s="342">
        <f t="shared" ref="X174" si="82">SUM(X168:X173)</f>
        <v>0</v>
      </c>
      <c r="Y174" s="342">
        <f t="shared" ref="Y174:Z174" si="83">SUM(Y168:Y173)</f>
        <v>0</v>
      </c>
      <c r="Z174" s="342">
        <f t="shared" si="83"/>
        <v>0</v>
      </c>
      <c r="AA174" s="342">
        <f t="shared" ref="AA174" si="84">SUM(AA168:AA173)</f>
        <v>0</v>
      </c>
      <c r="AB174" s="313"/>
    </row>
    <row r="175" spans="1:29" x14ac:dyDescent="0.25">
      <c r="C175" s="321"/>
      <c r="D175" s="321"/>
      <c r="E175" s="321"/>
      <c r="F175" s="321"/>
      <c r="G175" s="321"/>
      <c r="H175" s="321"/>
      <c r="I175" s="321"/>
      <c r="J175" s="321"/>
      <c r="K175" s="321"/>
      <c r="L175" s="321"/>
      <c r="M175" s="321"/>
      <c r="N175" s="321"/>
      <c r="O175" s="321"/>
      <c r="P175" s="321"/>
      <c r="R175" s="333"/>
      <c r="T175" s="333"/>
      <c r="U175" s="333"/>
      <c r="V175" s="333"/>
      <c r="W175" s="333"/>
      <c r="X175" s="333"/>
      <c r="Y175" s="333"/>
      <c r="AA175" s="333"/>
    </row>
    <row r="176" spans="1:29" x14ac:dyDescent="0.25">
      <c r="B176" s="1" t="s">
        <v>549</v>
      </c>
      <c r="C176" s="321"/>
      <c r="D176" s="321"/>
      <c r="E176" s="321"/>
      <c r="F176" s="321"/>
      <c r="G176" s="321"/>
      <c r="H176" s="321"/>
      <c r="I176" s="321"/>
      <c r="J176" s="321"/>
      <c r="K176" s="321"/>
      <c r="L176" s="321"/>
      <c r="M176" s="321"/>
      <c r="N176" s="321"/>
      <c r="O176" s="321"/>
      <c r="P176" s="321"/>
      <c r="R176" s="333"/>
      <c r="T176" s="333"/>
      <c r="U176" s="333"/>
      <c r="V176" s="333"/>
      <c r="W176" s="333"/>
      <c r="X176" s="333"/>
      <c r="Y176" s="333"/>
      <c r="AA176" s="333"/>
    </row>
    <row r="177" spans="1:29" x14ac:dyDescent="0.25">
      <c r="B177" s="80" t="s">
        <v>508</v>
      </c>
      <c r="C177" s="185"/>
      <c r="D177" s="185"/>
      <c r="E177" s="185"/>
      <c r="F177" s="185"/>
      <c r="G177" s="185"/>
      <c r="H177" s="185"/>
      <c r="I177" s="185"/>
      <c r="J177" s="185"/>
      <c r="K177" s="185"/>
      <c r="L177" s="185"/>
      <c r="M177" s="185"/>
      <c r="N177" s="185"/>
      <c r="O177" s="185"/>
      <c r="P177" s="195">
        <f t="shared" ref="P177:P182" si="85">SUM(C177:O177)</f>
        <v>0</v>
      </c>
      <c r="R177" s="333"/>
      <c r="T177" s="333"/>
      <c r="U177" s="333"/>
      <c r="V177" s="333"/>
      <c r="W177" s="333"/>
      <c r="X177" s="333"/>
      <c r="Y177" s="333"/>
      <c r="AA177" s="333"/>
    </row>
    <row r="178" spans="1:29" x14ac:dyDescent="0.25">
      <c r="B178" s="81" t="s">
        <v>509</v>
      </c>
      <c r="C178" s="185"/>
      <c r="D178" s="185"/>
      <c r="E178" s="185"/>
      <c r="F178" s="185"/>
      <c r="G178" s="185"/>
      <c r="H178" s="185"/>
      <c r="I178" s="185"/>
      <c r="J178" s="185"/>
      <c r="K178" s="185"/>
      <c r="L178" s="185"/>
      <c r="M178" s="185"/>
      <c r="N178" s="185"/>
      <c r="O178" s="185"/>
      <c r="P178" s="324">
        <f t="shared" si="85"/>
        <v>0</v>
      </c>
      <c r="R178" s="333"/>
      <c r="T178" s="333"/>
      <c r="U178" s="333"/>
      <c r="V178" s="333"/>
      <c r="W178" s="333"/>
      <c r="X178" s="333"/>
      <c r="Y178" s="333"/>
      <c r="AA178" s="333"/>
    </row>
    <row r="179" spans="1:29" x14ac:dyDescent="0.25">
      <c r="B179" s="81" t="s">
        <v>510</v>
      </c>
      <c r="C179" s="185"/>
      <c r="D179" s="185"/>
      <c r="E179" s="185"/>
      <c r="F179" s="185"/>
      <c r="G179" s="185"/>
      <c r="H179" s="185"/>
      <c r="I179" s="185"/>
      <c r="J179" s="185"/>
      <c r="K179" s="185"/>
      <c r="L179" s="185"/>
      <c r="M179" s="185"/>
      <c r="N179" s="185"/>
      <c r="O179" s="185"/>
      <c r="P179" s="324">
        <f t="shared" si="85"/>
        <v>0</v>
      </c>
      <c r="R179" s="333"/>
      <c r="T179" s="333"/>
      <c r="U179" s="333"/>
      <c r="V179" s="333"/>
      <c r="W179" s="333"/>
      <c r="X179" s="333"/>
      <c r="Y179" s="333"/>
      <c r="AA179" s="333"/>
    </row>
    <row r="180" spans="1:29" x14ac:dyDescent="0.25">
      <c r="B180" s="81" t="s">
        <v>511</v>
      </c>
      <c r="C180" s="185"/>
      <c r="D180" s="185"/>
      <c r="E180" s="185"/>
      <c r="F180" s="185"/>
      <c r="G180" s="185"/>
      <c r="H180" s="185"/>
      <c r="I180" s="185"/>
      <c r="J180" s="185"/>
      <c r="K180" s="185"/>
      <c r="L180" s="185"/>
      <c r="M180" s="185"/>
      <c r="N180" s="185"/>
      <c r="O180" s="185"/>
      <c r="P180" s="324">
        <f t="shared" si="85"/>
        <v>0</v>
      </c>
      <c r="R180" s="333"/>
      <c r="T180" s="333"/>
      <c r="U180" s="333"/>
      <c r="V180" s="333"/>
      <c r="W180" s="333"/>
      <c r="X180" s="333"/>
      <c r="Y180" s="333"/>
      <c r="AA180" s="333"/>
    </row>
    <row r="181" spans="1:29" x14ac:dyDescent="0.25">
      <c r="B181" s="81" t="s">
        <v>512</v>
      </c>
      <c r="C181" s="185"/>
      <c r="D181" s="185"/>
      <c r="E181" s="185"/>
      <c r="F181" s="185"/>
      <c r="G181" s="185"/>
      <c r="H181" s="185"/>
      <c r="I181" s="185"/>
      <c r="J181" s="185"/>
      <c r="K181" s="185"/>
      <c r="L181" s="185"/>
      <c r="M181" s="185"/>
      <c r="N181" s="185"/>
      <c r="O181" s="185"/>
      <c r="P181" s="324">
        <f t="shared" si="85"/>
        <v>0</v>
      </c>
      <c r="R181" s="333"/>
      <c r="T181" s="333"/>
      <c r="U181" s="333"/>
      <c r="V181" s="333"/>
      <c r="W181" s="333"/>
      <c r="X181" s="333"/>
      <c r="Y181" s="333"/>
      <c r="AA181" s="333"/>
    </row>
    <row r="182" spans="1:29" x14ac:dyDescent="0.25">
      <c r="B182" s="82" t="s">
        <v>513</v>
      </c>
      <c r="C182" s="185"/>
      <c r="D182" s="185"/>
      <c r="E182" s="185"/>
      <c r="F182" s="185"/>
      <c r="G182" s="185"/>
      <c r="H182" s="185"/>
      <c r="I182" s="185"/>
      <c r="J182" s="185"/>
      <c r="K182" s="185"/>
      <c r="L182" s="185"/>
      <c r="M182" s="185"/>
      <c r="N182" s="185"/>
      <c r="O182" s="185"/>
      <c r="P182" s="196">
        <f t="shared" si="85"/>
        <v>0</v>
      </c>
      <c r="Q182" s="321"/>
      <c r="R182" s="333"/>
      <c r="T182" s="333"/>
      <c r="U182" s="333"/>
      <c r="V182" s="333"/>
      <c r="W182" s="333"/>
      <c r="X182" s="333"/>
      <c r="Y182" s="333"/>
      <c r="AA182" s="333"/>
      <c r="AC182" s="580"/>
    </row>
    <row r="183" spans="1:29" x14ac:dyDescent="0.25">
      <c r="Q183" s="321"/>
      <c r="R183" s="333"/>
      <c r="T183" s="333"/>
      <c r="U183" s="333"/>
      <c r="V183" s="333"/>
      <c r="W183" s="333"/>
      <c r="X183" s="333"/>
      <c r="Y183" s="333"/>
      <c r="AA183" s="333"/>
    </row>
    <row r="184" spans="1:29" x14ac:dyDescent="0.25">
      <c r="Q184" s="321"/>
      <c r="R184" s="333"/>
      <c r="T184" s="333"/>
      <c r="U184" s="333"/>
      <c r="V184" s="333"/>
      <c r="W184" s="333"/>
      <c r="X184" s="333"/>
      <c r="Y184" s="333"/>
      <c r="AA184" s="333"/>
    </row>
    <row r="185" spans="1:29" x14ac:dyDescent="0.25">
      <c r="B185" s="1" t="s">
        <v>550</v>
      </c>
      <c r="C185" s="321"/>
      <c r="D185" s="321"/>
      <c r="E185" s="321"/>
      <c r="F185" s="321"/>
      <c r="G185" s="321"/>
      <c r="H185" s="321"/>
      <c r="I185" s="321"/>
      <c r="J185" s="321"/>
      <c r="K185" s="321"/>
      <c r="L185" s="321"/>
      <c r="M185" s="321"/>
      <c r="N185" s="321"/>
      <c r="O185" s="321"/>
      <c r="P185" s="321"/>
      <c r="Q185" s="321"/>
      <c r="R185" s="333"/>
      <c r="T185" s="333"/>
      <c r="U185" s="333"/>
      <c r="V185" s="333"/>
      <c r="W185" s="333"/>
      <c r="X185" s="333"/>
      <c r="Y185" s="333"/>
      <c r="AA185" s="333"/>
    </row>
    <row r="186" spans="1:29" x14ac:dyDescent="0.25">
      <c r="B186" s="80" t="s">
        <v>272</v>
      </c>
      <c r="C186" s="579">
        <v>0</v>
      </c>
      <c r="D186" s="579">
        <v>3.1</v>
      </c>
      <c r="E186" s="579">
        <v>7.7</v>
      </c>
      <c r="F186" s="579">
        <v>19.100000000000001</v>
      </c>
      <c r="G186" s="579">
        <v>38.299999999999997</v>
      </c>
      <c r="H186" s="579">
        <v>114.8</v>
      </c>
      <c r="I186" s="579">
        <v>145.4</v>
      </c>
      <c r="J186" s="579">
        <v>153</v>
      </c>
      <c r="K186" s="579">
        <v>168.3</v>
      </c>
      <c r="L186" s="579">
        <v>172.1</v>
      </c>
      <c r="M186" s="579">
        <v>198.9</v>
      </c>
      <c r="N186" s="579">
        <v>221.9</v>
      </c>
      <c r="O186" s="579">
        <v>244.8</v>
      </c>
      <c r="P186" s="195">
        <f>SUM(C186:O186)</f>
        <v>1487.4</v>
      </c>
      <c r="R186" s="311"/>
      <c r="S186" s="311"/>
      <c r="T186" s="311"/>
      <c r="U186" s="397"/>
      <c r="V186" s="176">
        <v>0</v>
      </c>
      <c r="W186" s="311"/>
      <c r="X186" s="311"/>
      <c r="Y186" s="397"/>
      <c r="Z186" s="397"/>
      <c r="AA186" s="174"/>
    </row>
    <row r="187" spans="1:29" s="333" customFormat="1" x14ac:dyDescent="0.25">
      <c r="B187" s="83" t="s">
        <v>274</v>
      </c>
      <c r="C187" s="579">
        <v>0</v>
      </c>
      <c r="D187" s="579">
        <v>3.1</v>
      </c>
      <c r="E187" s="579">
        <v>7.7</v>
      </c>
      <c r="F187" s="579">
        <v>19.100000000000001</v>
      </c>
      <c r="G187" s="579">
        <v>38.299999999999997</v>
      </c>
      <c r="H187" s="579">
        <v>114.8</v>
      </c>
      <c r="I187" s="579">
        <v>145.4</v>
      </c>
      <c r="J187" s="579">
        <v>153</v>
      </c>
      <c r="K187" s="579">
        <v>168.3</v>
      </c>
      <c r="L187" s="579">
        <v>172.1</v>
      </c>
      <c r="M187" s="579">
        <v>198.9</v>
      </c>
      <c r="N187" s="579">
        <v>221.9</v>
      </c>
      <c r="O187" s="579">
        <v>244.8</v>
      </c>
      <c r="P187" s="340">
        <f t="shared" ref="P187:P188" si="86">SUM(C187:O187)</f>
        <v>1487.4</v>
      </c>
      <c r="Q187" s="334"/>
      <c r="R187" s="311"/>
      <c r="S187" s="311"/>
      <c r="T187" s="311"/>
      <c r="U187" s="397"/>
      <c r="V187" s="177">
        <v>0</v>
      </c>
      <c r="W187" s="311"/>
      <c r="X187" s="311"/>
      <c r="Y187" s="397"/>
      <c r="Z187" s="397"/>
      <c r="AA187" s="174"/>
    </row>
    <row r="188" spans="1:29" s="333" customFormat="1" x14ac:dyDescent="0.25">
      <c r="B188" s="83" t="s">
        <v>612</v>
      </c>
      <c r="C188" s="579">
        <v>0</v>
      </c>
      <c r="D188" s="579">
        <v>3.1</v>
      </c>
      <c r="E188" s="579">
        <v>7.7</v>
      </c>
      <c r="F188" s="579">
        <v>19.100000000000001</v>
      </c>
      <c r="G188" s="579">
        <v>38.299999999999997</v>
      </c>
      <c r="H188" s="579">
        <v>114.8</v>
      </c>
      <c r="I188" s="579">
        <v>145.4</v>
      </c>
      <c r="J188" s="579">
        <v>153</v>
      </c>
      <c r="K188" s="579">
        <v>168.3</v>
      </c>
      <c r="L188" s="579">
        <v>172.1</v>
      </c>
      <c r="M188" s="579">
        <v>198.9</v>
      </c>
      <c r="N188" s="579">
        <v>221.9</v>
      </c>
      <c r="O188" s="579">
        <v>244.8</v>
      </c>
      <c r="P188" s="340">
        <f t="shared" si="86"/>
        <v>1487.4</v>
      </c>
      <c r="Q188" s="334"/>
      <c r="R188" s="311"/>
      <c r="S188" s="311"/>
      <c r="T188" s="311"/>
      <c r="U188" s="397"/>
      <c r="V188" s="177">
        <v>0</v>
      </c>
      <c r="W188" s="311"/>
      <c r="X188" s="311"/>
      <c r="Y188" s="397"/>
      <c r="Z188" s="397"/>
      <c r="AA188" s="174"/>
    </row>
    <row r="189" spans="1:29" x14ac:dyDescent="0.25">
      <c r="B189" s="81" t="s">
        <v>504</v>
      </c>
      <c r="C189" s="579">
        <v>0</v>
      </c>
      <c r="D189" s="579">
        <v>3.4</v>
      </c>
      <c r="E189" s="579">
        <v>8.5</v>
      </c>
      <c r="F189" s="579">
        <v>21.3</v>
      </c>
      <c r="G189" s="579">
        <v>42.5</v>
      </c>
      <c r="H189" s="579">
        <v>127.5</v>
      </c>
      <c r="I189" s="579">
        <v>161.5</v>
      </c>
      <c r="J189" s="579">
        <v>170</v>
      </c>
      <c r="K189" s="579">
        <v>187</v>
      </c>
      <c r="L189" s="579">
        <v>191.3</v>
      </c>
      <c r="M189" s="579">
        <v>221</v>
      </c>
      <c r="N189" s="579">
        <v>246.5</v>
      </c>
      <c r="O189" s="579">
        <v>272</v>
      </c>
      <c r="P189" s="324">
        <f>SUM(C189:O189)</f>
        <v>1652.5</v>
      </c>
      <c r="R189" s="311"/>
      <c r="S189" s="311"/>
      <c r="T189" s="311"/>
      <c r="U189" s="397"/>
      <c r="V189" s="217">
        <v>0</v>
      </c>
      <c r="W189" s="311"/>
      <c r="X189" s="311"/>
      <c r="Y189" s="397"/>
      <c r="Z189" s="397"/>
      <c r="AA189" s="174"/>
    </row>
    <row r="190" spans="1:29" x14ac:dyDescent="0.25">
      <c r="B190" s="81" t="s">
        <v>505</v>
      </c>
      <c r="C190" s="557"/>
      <c r="D190" s="557"/>
      <c r="E190" s="557"/>
      <c r="F190" s="557"/>
      <c r="G190" s="557"/>
      <c r="H190" s="557"/>
      <c r="I190" s="557"/>
      <c r="J190" s="557"/>
      <c r="K190" s="557"/>
      <c r="L190" s="557"/>
      <c r="M190" s="557"/>
      <c r="N190" s="557"/>
      <c r="O190" s="557"/>
      <c r="P190" s="324">
        <f>SUM(C190:O190)</f>
        <v>0</v>
      </c>
      <c r="R190" s="413"/>
      <c r="S190" s="413"/>
      <c r="T190" s="413"/>
      <c r="U190" s="413"/>
      <c r="V190" s="413"/>
      <c r="W190" s="413"/>
      <c r="X190" s="413"/>
      <c r="Y190" s="413"/>
      <c r="Z190" s="413"/>
      <c r="AA190" s="413"/>
    </row>
    <row r="191" spans="1:29" x14ac:dyDescent="0.25">
      <c r="B191" s="82" t="s">
        <v>273</v>
      </c>
      <c r="C191" s="579">
        <v>0</v>
      </c>
      <c r="D191" s="579">
        <v>3.1</v>
      </c>
      <c r="E191" s="579">
        <v>7.7</v>
      </c>
      <c r="F191" s="579">
        <v>19.100000000000001</v>
      </c>
      <c r="G191" s="579">
        <v>38.299999999999997</v>
      </c>
      <c r="H191" s="579">
        <v>114.8</v>
      </c>
      <c r="I191" s="579">
        <v>145.4</v>
      </c>
      <c r="J191" s="579">
        <v>153</v>
      </c>
      <c r="K191" s="579">
        <v>168.3</v>
      </c>
      <c r="L191" s="579">
        <v>172.1</v>
      </c>
      <c r="M191" s="579">
        <v>198.9</v>
      </c>
      <c r="N191" s="579">
        <v>221.9</v>
      </c>
      <c r="O191" s="579">
        <v>244.8</v>
      </c>
      <c r="P191" s="324">
        <f>SUM(C191:O191)</f>
        <v>1487.4</v>
      </c>
      <c r="R191" s="398"/>
      <c r="S191" s="398"/>
      <c r="T191" s="398"/>
      <c r="U191" s="399"/>
      <c r="V191" s="176">
        <v>0</v>
      </c>
      <c r="W191" s="398"/>
      <c r="X191" s="398"/>
      <c r="Y191" s="399"/>
      <c r="Z191" s="399"/>
      <c r="AA191" s="174"/>
      <c r="AC191" s="580"/>
    </row>
    <row r="192" spans="1:29" hidden="1" x14ac:dyDescent="0.25">
      <c r="A192" s="313"/>
      <c r="B192" s="241" t="s">
        <v>506</v>
      </c>
      <c r="C192" s="188">
        <f>SUM(C186:C191)</f>
        <v>0</v>
      </c>
      <c r="D192" s="189">
        <f t="shared" ref="D192:P192" si="87">SUM(D186:D191)</f>
        <v>15.8</v>
      </c>
      <c r="E192" s="189">
        <f t="shared" si="87"/>
        <v>39.300000000000004</v>
      </c>
      <c r="F192" s="189">
        <f t="shared" si="87"/>
        <v>97.700000000000017</v>
      </c>
      <c r="G192" s="189">
        <f t="shared" si="87"/>
        <v>195.7</v>
      </c>
      <c r="H192" s="189">
        <f t="shared" si="87"/>
        <v>586.69999999999993</v>
      </c>
      <c r="I192" s="189">
        <f t="shared" si="87"/>
        <v>743.1</v>
      </c>
      <c r="J192" s="189">
        <f t="shared" si="87"/>
        <v>782</v>
      </c>
      <c r="K192" s="189">
        <f t="shared" si="87"/>
        <v>860.2</v>
      </c>
      <c r="L192" s="189">
        <f t="shared" si="87"/>
        <v>879.69999999999993</v>
      </c>
      <c r="M192" s="189">
        <f t="shared" si="87"/>
        <v>1016.6</v>
      </c>
      <c r="N192" s="189">
        <f t="shared" si="87"/>
        <v>1134.1000000000001</v>
      </c>
      <c r="O192" s="189">
        <f t="shared" si="87"/>
        <v>1251.2</v>
      </c>
      <c r="P192" s="190">
        <f t="shared" si="87"/>
        <v>7602.1</v>
      </c>
      <c r="Q192" s="314"/>
      <c r="R192" s="342">
        <f>SUM(R186:R191)</f>
        <v>0</v>
      </c>
      <c r="S192" s="342">
        <f t="shared" ref="S192:T192" si="88">SUM(S186:S191)</f>
        <v>0</v>
      </c>
      <c r="T192" s="342">
        <f t="shared" si="88"/>
        <v>0</v>
      </c>
      <c r="U192" s="342">
        <f t="shared" ref="U192" si="89">SUM(U186:U191)</f>
        <v>0</v>
      </c>
      <c r="V192" s="342">
        <f t="shared" ref="V192" si="90">SUM(V186:V191)</f>
        <v>0</v>
      </c>
      <c r="W192" s="342">
        <f t="shared" ref="W192" si="91">SUM(W186:W191)</f>
        <v>0</v>
      </c>
      <c r="X192" s="342">
        <f t="shared" ref="X192" si="92">SUM(X186:X191)</f>
        <v>0</v>
      </c>
      <c r="Y192" s="342">
        <f t="shared" ref="Y192:Z192" si="93">SUM(Y186:Y191)</f>
        <v>0</v>
      </c>
      <c r="Z192" s="342">
        <f t="shared" si="93"/>
        <v>0</v>
      </c>
      <c r="AA192" s="342">
        <f t="shared" ref="AA192" si="94">SUM(AA186:AA191)</f>
        <v>0</v>
      </c>
      <c r="AB192" s="313"/>
    </row>
    <row r="193" spans="2:29" x14ac:dyDescent="0.25">
      <c r="C193" s="321"/>
      <c r="D193" s="321"/>
      <c r="E193" s="321"/>
      <c r="F193" s="321"/>
      <c r="G193" s="321"/>
      <c r="H193" s="321"/>
      <c r="I193" s="321"/>
      <c r="J193" s="321"/>
      <c r="K193" s="321"/>
      <c r="L193" s="321"/>
      <c r="M193" s="321"/>
      <c r="N193" s="321"/>
      <c r="O193" s="321"/>
      <c r="P193" s="321"/>
      <c r="R193" s="333"/>
      <c r="T193" s="333"/>
      <c r="U193" s="333"/>
      <c r="V193" s="333"/>
      <c r="W193" s="333"/>
      <c r="X193" s="333"/>
      <c r="Y193" s="333"/>
      <c r="AA193" s="333"/>
    </row>
    <row r="194" spans="2:29" x14ac:dyDescent="0.25">
      <c r="B194" s="1" t="s">
        <v>551</v>
      </c>
      <c r="C194" s="321"/>
      <c r="D194" s="321"/>
      <c r="E194" s="321"/>
      <c r="F194" s="321"/>
      <c r="G194" s="321"/>
      <c r="H194" s="321"/>
      <c r="I194" s="321"/>
      <c r="J194" s="321"/>
      <c r="K194" s="321"/>
      <c r="L194" s="321"/>
      <c r="M194" s="321"/>
      <c r="N194" s="321"/>
      <c r="O194" s="321"/>
      <c r="P194" s="321"/>
      <c r="R194" s="333"/>
      <c r="T194" s="333"/>
      <c r="U194" s="333"/>
      <c r="V194" s="333"/>
      <c r="W194" s="333"/>
      <c r="X194" s="333"/>
      <c r="Y194" s="333"/>
      <c r="AA194" s="333"/>
    </row>
    <row r="195" spans="2:29" x14ac:dyDescent="0.25">
      <c r="B195" s="80" t="s">
        <v>508</v>
      </c>
      <c r="C195" s="185"/>
      <c r="D195" s="185"/>
      <c r="E195" s="185"/>
      <c r="F195" s="185"/>
      <c r="G195" s="185"/>
      <c r="H195" s="185"/>
      <c r="I195" s="185"/>
      <c r="J195" s="185"/>
      <c r="K195" s="185"/>
      <c r="L195" s="185"/>
      <c r="M195" s="185"/>
      <c r="N195" s="185"/>
      <c r="O195" s="185"/>
      <c r="P195" s="195">
        <f t="shared" ref="P195:P200" si="95">SUM(C195:O195)</f>
        <v>0</v>
      </c>
      <c r="Q195" s="321"/>
      <c r="R195" s="333"/>
      <c r="T195" s="333"/>
      <c r="U195" s="333"/>
      <c r="V195" s="333"/>
      <c r="W195" s="333"/>
      <c r="X195" s="333"/>
      <c r="Y195" s="333"/>
      <c r="AA195" s="333"/>
    </row>
    <row r="196" spans="2:29" x14ac:dyDescent="0.25">
      <c r="B196" s="81" t="s">
        <v>509</v>
      </c>
      <c r="C196" s="185"/>
      <c r="D196" s="185"/>
      <c r="E196" s="185"/>
      <c r="F196" s="185"/>
      <c r="G196" s="185"/>
      <c r="H196" s="185"/>
      <c r="I196" s="185"/>
      <c r="J196" s="185"/>
      <c r="K196" s="185"/>
      <c r="L196" s="185"/>
      <c r="M196" s="185"/>
      <c r="N196" s="185"/>
      <c r="O196" s="185"/>
      <c r="P196" s="324">
        <f t="shared" si="95"/>
        <v>0</v>
      </c>
      <c r="Q196" s="321"/>
      <c r="R196" s="333"/>
      <c r="T196" s="333"/>
      <c r="U196" s="333"/>
      <c r="V196" s="333"/>
      <c r="W196" s="333"/>
      <c r="X196" s="333"/>
      <c r="Y196" s="333"/>
      <c r="AA196" s="333"/>
    </row>
    <row r="197" spans="2:29" x14ac:dyDescent="0.25">
      <c r="B197" s="81" t="s">
        <v>510</v>
      </c>
      <c r="C197" s="185"/>
      <c r="D197" s="185"/>
      <c r="E197" s="185"/>
      <c r="F197" s="185"/>
      <c r="G197" s="185"/>
      <c r="H197" s="185"/>
      <c r="I197" s="185"/>
      <c r="J197" s="185"/>
      <c r="K197" s="185"/>
      <c r="L197" s="185"/>
      <c r="M197" s="185"/>
      <c r="N197" s="185"/>
      <c r="O197" s="185"/>
      <c r="P197" s="324">
        <f t="shared" si="95"/>
        <v>0</v>
      </c>
      <c r="Q197" s="321"/>
      <c r="R197" s="333"/>
      <c r="T197" s="333"/>
      <c r="U197" s="333"/>
      <c r="V197" s="333"/>
      <c r="W197" s="333"/>
      <c r="X197" s="333"/>
      <c r="Y197" s="333"/>
      <c r="AA197" s="333"/>
    </row>
    <row r="198" spans="2:29" x14ac:dyDescent="0.25">
      <c r="B198" s="81" t="s">
        <v>511</v>
      </c>
      <c r="C198" s="185"/>
      <c r="D198" s="185"/>
      <c r="E198" s="185"/>
      <c r="F198" s="185"/>
      <c r="G198" s="185"/>
      <c r="H198" s="185"/>
      <c r="I198" s="185"/>
      <c r="J198" s="185"/>
      <c r="K198" s="185"/>
      <c r="L198" s="185"/>
      <c r="M198" s="185"/>
      <c r="N198" s="185"/>
      <c r="O198" s="185"/>
      <c r="P198" s="324">
        <f t="shared" si="95"/>
        <v>0</v>
      </c>
      <c r="Q198" s="321"/>
      <c r="R198" s="333"/>
      <c r="T198" s="333"/>
      <c r="U198" s="333"/>
      <c r="V198" s="333"/>
      <c r="W198" s="333"/>
      <c r="X198" s="333"/>
      <c r="Y198" s="333"/>
      <c r="AA198" s="333"/>
    </row>
    <row r="199" spans="2:29" x14ac:dyDescent="0.25">
      <c r="B199" s="81" t="s">
        <v>512</v>
      </c>
      <c r="C199" s="185"/>
      <c r="D199" s="185"/>
      <c r="E199" s="185"/>
      <c r="F199" s="185"/>
      <c r="G199" s="185"/>
      <c r="H199" s="185"/>
      <c r="I199" s="185"/>
      <c r="J199" s="185"/>
      <c r="K199" s="185"/>
      <c r="L199" s="185"/>
      <c r="M199" s="185"/>
      <c r="N199" s="185"/>
      <c r="O199" s="185"/>
      <c r="P199" s="324">
        <f t="shared" si="95"/>
        <v>0</v>
      </c>
      <c r="Q199" s="321"/>
      <c r="R199" s="333"/>
      <c r="T199" s="333"/>
      <c r="U199" s="333"/>
      <c r="V199" s="333"/>
      <c r="W199" s="333"/>
      <c r="X199" s="333"/>
      <c r="Y199" s="333"/>
      <c r="AA199" s="333"/>
    </row>
    <row r="200" spans="2:29" x14ac:dyDescent="0.25">
      <c r="B200" s="82" t="s">
        <v>513</v>
      </c>
      <c r="C200" s="185"/>
      <c r="D200" s="185"/>
      <c r="E200" s="185"/>
      <c r="F200" s="185"/>
      <c r="G200" s="185"/>
      <c r="H200" s="185"/>
      <c r="I200" s="185"/>
      <c r="J200" s="185"/>
      <c r="K200" s="185"/>
      <c r="L200" s="185"/>
      <c r="M200" s="185"/>
      <c r="N200" s="185"/>
      <c r="O200" s="185"/>
      <c r="P200" s="196">
        <f t="shared" si="95"/>
        <v>0</v>
      </c>
      <c r="Q200" s="321"/>
      <c r="R200" s="333"/>
      <c r="T200" s="333"/>
      <c r="U200" s="333"/>
      <c r="V200" s="333"/>
      <c r="W200" s="333"/>
      <c r="X200" s="333"/>
      <c r="Y200" s="333"/>
      <c r="AA200" s="333"/>
      <c r="AC200" s="580"/>
    </row>
    <row r="201" spans="2:29" x14ac:dyDescent="0.25">
      <c r="B201" s="84"/>
      <c r="C201" s="85"/>
      <c r="D201" s="85"/>
      <c r="E201" s="85"/>
      <c r="F201" s="85"/>
      <c r="G201" s="85"/>
      <c r="H201" s="85"/>
      <c r="I201" s="85"/>
      <c r="J201" s="85"/>
      <c r="K201" s="85"/>
      <c r="L201" s="85"/>
      <c r="M201" s="85"/>
      <c r="N201" s="85"/>
      <c r="O201" s="85"/>
      <c r="P201" s="85"/>
      <c r="Q201" s="321"/>
      <c r="R201" s="333"/>
      <c r="T201" s="333"/>
      <c r="U201" s="333"/>
      <c r="V201" s="333"/>
      <c r="W201" s="333"/>
      <c r="X201" s="333"/>
      <c r="Y201" s="333"/>
      <c r="AA201" s="333"/>
    </row>
    <row r="202" spans="2:29" x14ac:dyDescent="0.25">
      <c r="B202" s="84"/>
      <c r="C202" s="85"/>
      <c r="D202" s="85"/>
      <c r="E202" s="85"/>
      <c r="F202" s="85"/>
      <c r="G202" s="85"/>
      <c r="H202" s="85"/>
      <c r="I202" s="85"/>
      <c r="J202" s="85"/>
      <c r="K202" s="85"/>
      <c r="L202" s="85"/>
      <c r="M202" s="85"/>
      <c r="N202" s="85"/>
      <c r="O202" s="85"/>
      <c r="P202" s="85"/>
      <c r="Q202" s="321"/>
      <c r="R202" s="333"/>
      <c r="T202" s="333"/>
      <c r="U202" s="333"/>
      <c r="V202" s="333"/>
      <c r="W202" s="333"/>
      <c r="X202" s="333"/>
      <c r="Y202" s="333"/>
      <c r="AA202" s="333"/>
    </row>
    <row r="203" spans="2:29" x14ac:dyDescent="0.25">
      <c r="B203" s="1" t="s">
        <v>552</v>
      </c>
      <c r="C203" s="321"/>
      <c r="D203" s="321"/>
      <c r="E203" s="321"/>
      <c r="F203" s="321"/>
      <c r="G203" s="321"/>
      <c r="H203" s="321"/>
      <c r="I203" s="321"/>
      <c r="J203" s="321"/>
      <c r="K203" s="321"/>
      <c r="L203" s="321"/>
      <c r="M203" s="321"/>
      <c r="N203" s="321"/>
      <c r="O203" s="321"/>
      <c r="P203" s="321"/>
      <c r="Q203" s="321"/>
      <c r="R203" s="333"/>
      <c r="T203" s="333"/>
      <c r="U203" s="333"/>
      <c r="V203" s="333"/>
      <c r="W203" s="333"/>
      <c r="X203" s="333"/>
      <c r="Y203" s="333"/>
      <c r="AA203" s="333"/>
    </row>
    <row r="204" spans="2:29" x14ac:dyDescent="0.25">
      <c r="B204" s="80" t="s">
        <v>272</v>
      </c>
      <c r="C204" s="579">
        <v>0</v>
      </c>
      <c r="D204" s="579">
        <v>3.6</v>
      </c>
      <c r="E204" s="579">
        <v>9</v>
      </c>
      <c r="F204" s="579">
        <v>22.5</v>
      </c>
      <c r="G204" s="579">
        <v>45</v>
      </c>
      <c r="H204" s="579">
        <v>135</v>
      </c>
      <c r="I204" s="579">
        <v>171</v>
      </c>
      <c r="J204" s="579">
        <v>180</v>
      </c>
      <c r="K204" s="579">
        <v>198</v>
      </c>
      <c r="L204" s="579">
        <v>202.5</v>
      </c>
      <c r="M204" s="579">
        <v>234</v>
      </c>
      <c r="N204" s="579">
        <v>261</v>
      </c>
      <c r="O204" s="579">
        <v>288</v>
      </c>
      <c r="P204" s="195">
        <f t="shared" ref="P204:P209" si="96">SUM(C204:O204)</f>
        <v>1749.6</v>
      </c>
      <c r="R204" s="311"/>
      <c r="S204" s="311"/>
      <c r="T204" s="311"/>
      <c r="U204" s="397"/>
      <c r="V204" s="176">
        <v>0</v>
      </c>
      <c r="W204" s="311"/>
      <c r="X204" s="311"/>
      <c r="Y204" s="397"/>
      <c r="Z204" s="397"/>
      <c r="AA204" s="174"/>
    </row>
    <row r="205" spans="2:29" x14ac:dyDescent="0.25">
      <c r="B205" s="81" t="s">
        <v>274</v>
      </c>
      <c r="C205" s="579">
        <v>0</v>
      </c>
      <c r="D205" s="579">
        <v>3.6</v>
      </c>
      <c r="E205" s="579">
        <v>9</v>
      </c>
      <c r="F205" s="579">
        <v>22.5</v>
      </c>
      <c r="G205" s="579">
        <v>45</v>
      </c>
      <c r="H205" s="579">
        <v>135</v>
      </c>
      <c r="I205" s="579">
        <v>171</v>
      </c>
      <c r="J205" s="579">
        <v>180</v>
      </c>
      <c r="K205" s="579">
        <v>198</v>
      </c>
      <c r="L205" s="579">
        <v>202.5</v>
      </c>
      <c r="M205" s="579">
        <v>234</v>
      </c>
      <c r="N205" s="579">
        <v>261</v>
      </c>
      <c r="O205" s="579">
        <v>288</v>
      </c>
      <c r="P205" s="324">
        <f t="shared" si="96"/>
        <v>1749.6</v>
      </c>
      <c r="R205" s="311"/>
      <c r="S205" s="311"/>
      <c r="T205" s="311"/>
      <c r="U205" s="397"/>
      <c r="V205" s="177">
        <v>0</v>
      </c>
      <c r="W205" s="311"/>
      <c r="X205" s="311"/>
      <c r="Y205" s="397"/>
      <c r="Z205" s="397"/>
      <c r="AA205" s="174"/>
    </row>
    <row r="206" spans="2:29" x14ac:dyDescent="0.25">
      <c r="B206" s="83" t="s">
        <v>612</v>
      </c>
      <c r="C206" s="579">
        <v>0</v>
      </c>
      <c r="D206" s="579">
        <v>3.6</v>
      </c>
      <c r="E206" s="579">
        <v>9</v>
      </c>
      <c r="F206" s="579">
        <v>22.5</v>
      </c>
      <c r="G206" s="579">
        <v>45</v>
      </c>
      <c r="H206" s="579">
        <v>135</v>
      </c>
      <c r="I206" s="579">
        <v>171</v>
      </c>
      <c r="J206" s="579">
        <v>180</v>
      </c>
      <c r="K206" s="579">
        <v>198</v>
      </c>
      <c r="L206" s="579">
        <v>202.5</v>
      </c>
      <c r="M206" s="579">
        <v>234</v>
      </c>
      <c r="N206" s="579">
        <v>261</v>
      </c>
      <c r="O206" s="579">
        <v>288</v>
      </c>
      <c r="P206" s="324">
        <f t="shared" si="96"/>
        <v>1749.6</v>
      </c>
      <c r="R206" s="311"/>
      <c r="S206" s="311"/>
      <c r="T206" s="311"/>
      <c r="U206" s="397"/>
      <c r="V206" s="177">
        <v>0</v>
      </c>
      <c r="W206" s="311"/>
      <c r="X206" s="311"/>
      <c r="Y206" s="397"/>
      <c r="Z206" s="397"/>
      <c r="AA206" s="174"/>
    </row>
    <row r="207" spans="2:29" x14ac:dyDescent="0.25">
      <c r="B207" s="81" t="s">
        <v>504</v>
      </c>
      <c r="C207" s="579">
        <v>0</v>
      </c>
      <c r="D207" s="579">
        <v>4</v>
      </c>
      <c r="E207" s="579">
        <v>10</v>
      </c>
      <c r="F207" s="579">
        <v>25</v>
      </c>
      <c r="G207" s="579">
        <v>50</v>
      </c>
      <c r="H207" s="579">
        <v>150</v>
      </c>
      <c r="I207" s="579">
        <v>190</v>
      </c>
      <c r="J207" s="579">
        <v>200</v>
      </c>
      <c r="K207" s="579">
        <v>220</v>
      </c>
      <c r="L207" s="579">
        <v>225</v>
      </c>
      <c r="M207" s="579">
        <v>260</v>
      </c>
      <c r="N207" s="579">
        <v>290</v>
      </c>
      <c r="O207" s="579">
        <v>320</v>
      </c>
      <c r="P207" s="324">
        <f t="shared" si="96"/>
        <v>1944</v>
      </c>
      <c r="R207" s="311"/>
      <c r="S207" s="311"/>
      <c r="T207" s="311"/>
      <c r="U207" s="397"/>
      <c r="V207" s="217">
        <v>0</v>
      </c>
      <c r="W207" s="311"/>
      <c r="X207" s="311"/>
      <c r="Y207" s="397"/>
      <c r="Z207" s="397"/>
      <c r="AA207" s="174"/>
    </row>
    <row r="208" spans="2:29" x14ac:dyDescent="0.25">
      <c r="B208" s="81" t="s">
        <v>505</v>
      </c>
      <c r="C208" s="557"/>
      <c r="D208" s="557"/>
      <c r="E208" s="557"/>
      <c r="F208" s="557"/>
      <c r="G208" s="557"/>
      <c r="H208" s="557"/>
      <c r="I208" s="557"/>
      <c r="J208" s="557"/>
      <c r="K208" s="557"/>
      <c r="L208" s="557"/>
      <c r="M208" s="557"/>
      <c r="N208" s="557"/>
      <c r="O208" s="557"/>
      <c r="P208" s="324">
        <f t="shared" si="96"/>
        <v>0</v>
      </c>
      <c r="R208" s="413"/>
      <c r="S208" s="413"/>
      <c r="T208" s="413"/>
      <c r="U208" s="413"/>
      <c r="V208" s="413"/>
      <c r="W208" s="413"/>
      <c r="X208" s="413"/>
      <c r="Y208" s="413"/>
      <c r="Z208" s="413"/>
      <c r="AA208" s="413"/>
    </row>
    <row r="209" spans="1:29" x14ac:dyDescent="0.25">
      <c r="B209" s="82" t="s">
        <v>273</v>
      </c>
      <c r="C209" s="579">
        <v>0</v>
      </c>
      <c r="D209" s="579">
        <v>4</v>
      </c>
      <c r="E209" s="579">
        <v>10</v>
      </c>
      <c r="F209" s="579">
        <v>25</v>
      </c>
      <c r="G209" s="579">
        <v>50</v>
      </c>
      <c r="H209" s="579">
        <v>150</v>
      </c>
      <c r="I209" s="579">
        <v>190</v>
      </c>
      <c r="J209" s="579">
        <v>200</v>
      </c>
      <c r="K209" s="579">
        <v>220</v>
      </c>
      <c r="L209" s="579">
        <v>225</v>
      </c>
      <c r="M209" s="579">
        <v>260</v>
      </c>
      <c r="N209" s="579">
        <v>290</v>
      </c>
      <c r="O209" s="579">
        <v>320</v>
      </c>
      <c r="P209" s="324">
        <f t="shared" si="96"/>
        <v>1944</v>
      </c>
      <c r="R209" s="398"/>
      <c r="S209" s="398"/>
      <c r="T209" s="398"/>
      <c r="U209" s="399"/>
      <c r="V209" s="176">
        <v>0</v>
      </c>
      <c r="W209" s="398"/>
      <c r="X209" s="398"/>
      <c r="Y209" s="399"/>
      <c r="Z209" s="399"/>
      <c r="AA209" s="174"/>
      <c r="AC209" s="580"/>
    </row>
    <row r="210" spans="1:29" hidden="1" x14ac:dyDescent="0.25">
      <c r="A210" s="313"/>
      <c r="B210" s="241" t="s">
        <v>506</v>
      </c>
      <c r="C210" s="188">
        <f>SUM(C204:C209)</f>
        <v>0</v>
      </c>
      <c r="D210" s="189">
        <f t="shared" ref="D210:P210" si="97">SUM(D204:D209)</f>
        <v>18.8</v>
      </c>
      <c r="E210" s="189">
        <f t="shared" si="97"/>
        <v>47</v>
      </c>
      <c r="F210" s="189">
        <f t="shared" si="97"/>
        <v>117.5</v>
      </c>
      <c r="G210" s="189">
        <f t="shared" si="97"/>
        <v>235</v>
      </c>
      <c r="H210" s="189">
        <f t="shared" si="97"/>
        <v>705</v>
      </c>
      <c r="I210" s="189">
        <f t="shared" si="97"/>
        <v>893</v>
      </c>
      <c r="J210" s="189">
        <f t="shared" si="97"/>
        <v>940</v>
      </c>
      <c r="K210" s="189">
        <f t="shared" si="97"/>
        <v>1034</v>
      </c>
      <c r="L210" s="189">
        <f t="shared" si="97"/>
        <v>1057.5</v>
      </c>
      <c r="M210" s="189">
        <f t="shared" si="97"/>
        <v>1222</v>
      </c>
      <c r="N210" s="189">
        <f t="shared" si="97"/>
        <v>1363</v>
      </c>
      <c r="O210" s="189">
        <f t="shared" si="97"/>
        <v>1504</v>
      </c>
      <c r="P210" s="190">
        <f t="shared" si="97"/>
        <v>9136.7999999999993</v>
      </c>
      <c r="Q210" s="314"/>
      <c r="R210" s="342">
        <f>SUM(R204:R209)</f>
        <v>0</v>
      </c>
      <c r="S210" s="342">
        <f t="shared" ref="S210:T210" si="98">SUM(S204:S209)</f>
        <v>0</v>
      </c>
      <c r="T210" s="342">
        <f t="shared" si="98"/>
        <v>0</v>
      </c>
      <c r="U210" s="342">
        <f t="shared" ref="U210" si="99">SUM(U204:U209)</f>
        <v>0</v>
      </c>
      <c r="V210" s="342">
        <f t="shared" ref="V210" si="100">SUM(V204:V209)</f>
        <v>0</v>
      </c>
      <c r="W210" s="342">
        <f t="shared" ref="W210" si="101">SUM(W204:W209)</f>
        <v>0</v>
      </c>
      <c r="X210" s="342">
        <f t="shared" ref="X210" si="102">SUM(X204:X209)</f>
        <v>0</v>
      </c>
      <c r="Y210" s="342">
        <f t="shared" ref="Y210:Z210" si="103">SUM(Y204:Y209)</f>
        <v>0</v>
      </c>
      <c r="Z210" s="342">
        <f t="shared" si="103"/>
        <v>0</v>
      </c>
      <c r="AA210" s="342">
        <f t="shared" ref="AA210" si="104">SUM(AA204:AA209)</f>
        <v>0</v>
      </c>
      <c r="AB210" s="187"/>
    </row>
    <row r="211" spans="1:29" x14ac:dyDescent="0.25">
      <c r="C211" s="321"/>
      <c r="D211" s="321"/>
      <c r="E211" s="321"/>
      <c r="F211" s="321"/>
      <c r="G211" s="321"/>
      <c r="H211" s="321"/>
      <c r="I211" s="321"/>
      <c r="J211" s="321"/>
      <c r="K211" s="321"/>
      <c r="L211" s="321"/>
      <c r="M211" s="321"/>
      <c r="N211" s="321"/>
      <c r="O211" s="321"/>
      <c r="P211" s="321"/>
      <c r="R211" s="333"/>
      <c r="T211" s="333"/>
      <c r="U211" s="333"/>
      <c r="V211" s="333"/>
      <c r="W211" s="333"/>
      <c r="X211" s="333"/>
      <c r="Y211" s="333"/>
      <c r="AA211" s="333"/>
    </row>
    <row r="212" spans="1:29" x14ac:dyDescent="0.25">
      <c r="B212" s="1" t="s">
        <v>553</v>
      </c>
      <c r="C212" s="321"/>
      <c r="D212" s="321"/>
      <c r="E212" s="321"/>
      <c r="F212" s="321"/>
      <c r="G212" s="321"/>
      <c r="H212" s="321"/>
      <c r="I212" s="321"/>
      <c r="J212" s="321"/>
      <c r="K212" s="321"/>
      <c r="L212" s="321"/>
      <c r="M212" s="321"/>
      <c r="N212" s="321"/>
      <c r="O212" s="321"/>
      <c r="P212" s="321"/>
      <c r="R212" s="333"/>
      <c r="T212" s="333"/>
      <c r="U212" s="333"/>
      <c r="V212" s="333"/>
      <c r="W212" s="333"/>
      <c r="X212" s="333"/>
      <c r="Y212" s="333"/>
      <c r="AA212" s="333"/>
    </row>
    <row r="213" spans="1:29" x14ac:dyDescent="0.25">
      <c r="B213" s="80" t="s">
        <v>554</v>
      </c>
      <c r="C213" s="579">
        <v>-10</v>
      </c>
      <c r="D213" s="579">
        <v>-15</v>
      </c>
      <c r="E213" s="579">
        <v>-25</v>
      </c>
      <c r="F213" s="579">
        <v>-35</v>
      </c>
      <c r="G213" s="579">
        <v>-30</v>
      </c>
      <c r="H213" s="579">
        <v>-18</v>
      </c>
      <c r="I213" s="579">
        <v>-12</v>
      </c>
      <c r="J213" s="579">
        <v>-10</v>
      </c>
      <c r="K213" s="579">
        <v>-9</v>
      </c>
      <c r="L213" s="579">
        <v>-8</v>
      </c>
      <c r="M213" s="579">
        <v>-7</v>
      </c>
      <c r="N213" s="579">
        <v>-5</v>
      </c>
      <c r="O213" s="579">
        <v>-3</v>
      </c>
      <c r="P213" s="195">
        <f t="shared" ref="P213:P220" si="105">SUM(C213:O213)</f>
        <v>-187</v>
      </c>
      <c r="Q213" s="321"/>
      <c r="R213" s="333"/>
      <c r="T213" s="333"/>
      <c r="U213" s="333"/>
      <c r="V213" s="333"/>
      <c r="W213" s="333"/>
      <c r="X213" s="333"/>
      <c r="Y213" s="333"/>
      <c r="AA213" s="333"/>
    </row>
    <row r="214" spans="1:29" x14ac:dyDescent="0.25">
      <c r="B214" s="81" t="s">
        <v>555</v>
      </c>
      <c r="C214" s="579">
        <v>-10</v>
      </c>
      <c r="D214" s="579">
        <v>-15</v>
      </c>
      <c r="E214" s="579">
        <v>-25</v>
      </c>
      <c r="F214" s="579">
        <v>-35</v>
      </c>
      <c r="G214" s="579">
        <v>-30</v>
      </c>
      <c r="H214" s="579">
        <v>-18</v>
      </c>
      <c r="I214" s="579">
        <v>-12</v>
      </c>
      <c r="J214" s="579">
        <v>-10</v>
      </c>
      <c r="K214" s="579">
        <v>-9</v>
      </c>
      <c r="L214" s="579">
        <v>-8</v>
      </c>
      <c r="M214" s="579">
        <v>-7</v>
      </c>
      <c r="N214" s="579">
        <v>-5</v>
      </c>
      <c r="O214" s="579">
        <v>-3</v>
      </c>
      <c r="P214" s="324">
        <f t="shared" si="105"/>
        <v>-187</v>
      </c>
      <c r="Q214" s="321"/>
      <c r="R214" s="333"/>
      <c r="T214" s="333"/>
      <c r="U214" s="333"/>
      <c r="V214" s="333"/>
      <c r="W214" s="333"/>
      <c r="X214" s="333"/>
      <c r="Y214" s="333"/>
      <c r="AA214" s="333"/>
    </row>
    <row r="215" spans="1:29" x14ac:dyDescent="0.25">
      <c r="B215" s="81" t="s">
        <v>508</v>
      </c>
      <c r="C215" s="579">
        <v>-10</v>
      </c>
      <c r="D215" s="579">
        <v>-15</v>
      </c>
      <c r="E215" s="579">
        <v>-25</v>
      </c>
      <c r="F215" s="579">
        <v>-35</v>
      </c>
      <c r="G215" s="579">
        <v>-30</v>
      </c>
      <c r="H215" s="579">
        <v>-18</v>
      </c>
      <c r="I215" s="579">
        <v>-12</v>
      </c>
      <c r="J215" s="579">
        <v>-10</v>
      </c>
      <c r="K215" s="579">
        <v>-9</v>
      </c>
      <c r="L215" s="579">
        <v>-8</v>
      </c>
      <c r="M215" s="579">
        <v>-7</v>
      </c>
      <c r="N215" s="579">
        <v>-5</v>
      </c>
      <c r="O215" s="579">
        <v>-3</v>
      </c>
      <c r="P215" s="324">
        <f t="shared" si="105"/>
        <v>-187</v>
      </c>
      <c r="Q215" s="321"/>
      <c r="R215" s="333"/>
      <c r="T215" s="333"/>
      <c r="U215" s="333"/>
      <c r="V215" s="333"/>
      <c r="W215" s="333"/>
      <c r="X215" s="333"/>
      <c r="Y215" s="333"/>
      <c r="AA215" s="333"/>
    </row>
    <row r="216" spans="1:29" x14ac:dyDescent="0.25">
      <c r="B216" s="81" t="s">
        <v>509</v>
      </c>
      <c r="C216" s="579">
        <v>-5</v>
      </c>
      <c r="D216" s="579">
        <v>-10</v>
      </c>
      <c r="E216" s="579">
        <v>-20</v>
      </c>
      <c r="F216" s="579">
        <v>-30</v>
      </c>
      <c r="G216" s="579">
        <v>-26</v>
      </c>
      <c r="H216" s="579">
        <v>-13.5</v>
      </c>
      <c r="I216" s="579">
        <v>-8.5</v>
      </c>
      <c r="J216" s="579">
        <v>-7</v>
      </c>
      <c r="K216" s="579">
        <v>-6</v>
      </c>
      <c r="L216" s="579">
        <v>-5</v>
      </c>
      <c r="M216" s="579">
        <v>-4</v>
      </c>
      <c r="N216" s="579">
        <v>-3</v>
      </c>
      <c r="O216" s="579">
        <v>-2</v>
      </c>
      <c r="P216" s="324">
        <f t="shared" si="105"/>
        <v>-140</v>
      </c>
      <c r="Q216" s="321"/>
      <c r="R216" s="333"/>
      <c r="T216" s="333"/>
      <c r="U216" s="333"/>
      <c r="V216" s="333"/>
      <c r="W216" s="333"/>
      <c r="X216" s="333"/>
      <c r="Y216" s="333"/>
      <c r="AA216" s="333"/>
    </row>
    <row r="217" spans="1:29" x14ac:dyDescent="0.25">
      <c r="B217" s="81" t="s">
        <v>510</v>
      </c>
      <c r="C217" s="185"/>
      <c r="D217" s="185"/>
      <c r="E217" s="185"/>
      <c r="F217" s="185"/>
      <c r="G217" s="185"/>
      <c r="H217" s="185"/>
      <c r="I217" s="185"/>
      <c r="J217" s="185"/>
      <c r="K217" s="185"/>
      <c r="L217" s="185"/>
      <c r="M217" s="185"/>
      <c r="N217" s="185"/>
      <c r="O217" s="185"/>
      <c r="P217" s="324">
        <f t="shared" si="105"/>
        <v>0</v>
      </c>
      <c r="Q217" s="321"/>
      <c r="R217" s="333"/>
      <c r="T217" s="333"/>
      <c r="U217" s="333"/>
      <c r="V217" s="333"/>
      <c r="W217" s="333"/>
      <c r="X217" s="333"/>
      <c r="Y217" s="333"/>
      <c r="AA217" s="333"/>
    </row>
    <row r="218" spans="1:29" x14ac:dyDescent="0.25">
      <c r="B218" s="81" t="s">
        <v>511</v>
      </c>
      <c r="C218" s="579">
        <v>26</v>
      </c>
      <c r="D218" s="579">
        <v>26</v>
      </c>
      <c r="E218" s="579">
        <v>26</v>
      </c>
      <c r="F218" s="579">
        <v>26</v>
      </c>
      <c r="G218" s="579">
        <v>26</v>
      </c>
      <c r="H218" s="579">
        <v>18.7</v>
      </c>
      <c r="I218" s="579">
        <v>16</v>
      </c>
      <c r="J218" s="579">
        <v>12.3</v>
      </c>
      <c r="K218" s="579">
        <v>10.8</v>
      </c>
      <c r="L218" s="579">
        <v>10.3</v>
      </c>
      <c r="M218" s="579">
        <v>10.3</v>
      </c>
      <c r="N218" s="579">
        <v>10.3</v>
      </c>
      <c r="O218" s="579">
        <v>10.3</v>
      </c>
      <c r="P218" s="324">
        <f t="shared" si="105"/>
        <v>229.00000000000006</v>
      </c>
      <c r="Q218" s="321"/>
      <c r="R218" s="333"/>
      <c r="T218" s="333"/>
      <c r="U218" s="333"/>
      <c r="V218" s="333"/>
      <c r="W218" s="333"/>
      <c r="X218" s="333"/>
      <c r="Y218" s="333"/>
      <c r="AA218" s="333"/>
    </row>
    <row r="219" spans="1:29" x14ac:dyDescent="0.25">
      <c r="B219" s="81" t="s">
        <v>512</v>
      </c>
      <c r="C219" s="579">
        <v>53.9</v>
      </c>
      <c r="D219" s="579">
        <v>53.9</v>
      </c>
      <c r="E219" s="579">
        <v>53.9</v>
      </c>
      <c r="F219" s="579">
        <v>53.9</v>
      </c>
      <c r="G219" s="579">
        <v>53.9</v>
      </c>
      <c r="H219" s="579">
        <v>40</v>
      </c>
      <c r="I219" s="579">
        <v>33.6</v>
      </c>
      <c r="J219" s="579">
        <v>25.5</v>
      </c>
      <c r="K219" s="579">
        <v>22.1</v>
      </c>
      <c r="L219" s="579">
        <v>22.3</v>
      </c>
      <c r="M219" s="579">
        <v>16.399999999999999</v>
      </c>
      <c r="N219" s="579">
        <v>14.4</v>
      </c>
      <c r="O219" s="579">
        <v>10.7</v>
      </c>
      <c r="P219" s="324">
        <f t="shared" si="105"/>
        <v>454.5</v>
      </c>
      <c r="Q219" s="321"/>
      <c r="R219" s="333"/>
      <c r="T219" s="333"/>
      <c r="U219" s="333"/>
      <c r="V219" s="333"/>
      <c r="W219" s="333"/>
      <c r="X219" s="333"/>
      <c r="Y219" s="333"/>
      <c r="AA219" s="333"/>
    </row>
    <row r="220" spans="1:29" x14ac:dyDescent="0.25">
      <c r="B220" s="82" t="s">
        <v>513</v>
      </c>
      <c r="C220" s="185"/>
      <c r="D220" s="185"/>
      <c r="E220" s="185"/>
      <c r="F220" s="185"/>
      <c r="G220" s="185"/>
      <c r="H220" s="185"/>
      <c r="I220" s="185"/>
      <c r="J220" s="185"/>
      <c r="K220" s="185"/>
      <c r="L220" s="185"/>
      <c r="M220" s="185"/>
      <c r="N220" s="185"/>
      <c r="O220" s="185"/>
      <c r="P220" s="196">
        <f t="shared" si="105"/>
        <v>0</v>
      </c>
      <c r="Q220" s="321"/>
      <c r="R220" s="333"/>
      <c r="T220" s="333"/>
      <c r="U220" s="333"/>
      <c r="V220" s="333"/>
      <c r="W220" s="333"/>
      <c r="X220" s="333"/>
      <c r="Y220" s="333"/>
      <c r="AA220" s="333"/>
      <c r="AC220" s="580"/>
    </row>
    <row r="221" spans="1:29" x14ac:dyDescent="0.25">
      <c r="R221" s="333"/>
      <c r="T221" s="333"/>
      <c r="U221" s="333"/>
      <c r="V221" s="333"/>
      <c r="W221" s="333"/>
      <c r="X221" s="333"/>
      <c r="Y221" s="333"/>
      <c r="AA221" s="333"/>
    </row>
    <row r="222" spans="1:29" ht="15" customHeight="1" x14ac:dyDescent="0.25">
      <c r="B222" s="632" t="s">
        <v>772</v>
      </c>
      <c r="C222" s="579">
        <v>20</v>
      </c>
      <c r="D222" s="579">
        <v>20</v>
      </c>
      <c r="E222" s="579">
        <v>20</v>
      </c>
      <c r="F222" s="579">
        <v>20</v>
      </c>
      <c r="G222" s="579">
        <v>20</v>
      </c>
      <c r="H222" s="579">
        <v>20</v>
      </c>
      <c r="I222" s="579">
        <v>20</v>
      </c>
      <c r="J222" s="579">
        <v>20</v>
      </c>
      <c r="K222" s="579">
        <v>20</v>
      </c>
      <c r="L222" s="579">
        <v>20</v>
      </c>
      <c r="M222" s="579">
        <v>20</v>
      </c>
      <c r="N222" s="579">
        <v>20</v>
      </c>
      <c r="O222" s="579">
        <v>20</v>
      </c>
      <c r="R222" s="333"/>
      <c r="T222" s="333"/>
      <c r="U222" s="333"/>
      <c r="V222" s="333"/>
      <c r="W222" s="333"/>
      <c r="X222" s="333"/>
      <c r="Y222" s="333"/>
      <c r="AA222" s="333"/>
      <c r="AC222" s="580"/>
    </row>
    <row r="223" spans="1:29" x14ac:dyDescent="0.25">
      <c r="B223" s="633"/>
      <c r="C223" s="400"/>
      <c r="D223" s="400"/>
      <c r="E223" s="400"/>
      <c r="F223" s="400"/>
      <c r="G223" s="400"/>
      <c r="H223" s="400"/>
      <c r="I223" s="400"/>
      <c r="J223" s="400"/>
      <c r="K223" s="400"/>
      <c r="L223" s="400"/>
      <c r="M223" s="400"/>
      <c r="N223" s="400"/>
      <c r="O223" s="400"/>
      <c r="P223" s="308">
        <f t="shared" ref="P223" si="106">SUM(C223:O223)</f>
        <v>0</v>
      </c>
      <c r="R223" s="333"/>
      <c r="T223" s="333"/>
      <c r="U223" s="333"/>
      <c r="V223" s="333"/>
      <c r="W223" s="333"/>
      <c r="X223" s="333"/>
      <c r="Y223" s="333"/>
      <c r="AA223" s="333"/>
    </row>
    <row r="224" spans="1:29" x14ac:dyDescent="0.25">
      <c r="B224" s="634"/>
      <c r="C224" s="400"/>
      <c r="D224" s="400"/>
      <c r="E224" s="400"/>
      <c r="F224" s="400"/>
      <c r="G224" s="400"/>
      <c r="H224" s="400"/>
      <c r="I224" s="400"/>
      <c r="J224" s="400"/>
      <c r="K224" s="400"/>
      <c r="L224" s="400"/>
      <c r="M224" s="400"/>
      <c r="N224" s="400"/>
      <c r="O224" s="400"/>
      <c r="P224" s="307"/>
      <c r="R224" s="333"/>
      <c r="T224" s="333"/>
      <c r="U224" s="333"/>
      <c r="V224" s="333"/>
      <c r="W224" s="333"/>
      <c r="X224" s="333"/>
      <c r="Y224" s="333"/>
      <c r="AA224" s="333"/>
    </row>
    <row r="225" spans="1:29" x14ac:dyDescent="0.25">
      <c r="R225" s="333"/>
      <c r="T225" s="333"/>
      <c r="U225" s="333"/>
      <c r="V225" s="333"/>
      <c r="W225" s="333"/>
      <c r="X225" s="333"/>
      <c r="Y225" s="333"/>
      <c r="AA225" s="333"/>
    </row>
    <row r="226" spans="1:29" x14ac:dyDescent="0.25">
      <c r="B226" s="1" t="s">
        <v>556</v>
      </c>
      <c r="C226" s="321"/>
      <c r="D226" s="321"/>
      <c r="E226" s="321"/>
      <c r="F226" s="321"/>
      <c r="G226" s="321"/>
      <c r="H226" s="321"/>
      <c r="I226" s="321"/>
      <c r="J226" s="321"/>
      <c r="K226" s="321"/>
      <c r="L226" s="321"/>
      <c r="M226" s="321"/>
      <c r="N226" s="321"/>
      <c r="O226" s="321"/>
      <c r="P226" s="321"/>
      <c r="Q226" s="321"/>
      <c r="R226" s="333"/>
      <c r="T226" s="333"/>
      <c r="U226" s="333"/>
      <c r="V226" s="333"/>
      <c r="W226" s="333"/>
      <c r="X226" s="333"/>
      <c r="Y226" s="333"/>
      <c r="AA226" s="333"/>
    </row>
    <row r="227" spans="1:29" x14ac:dyDescent="0.25">
      <c r="B227" s="80" t="s">
        <v>272</v>
      </c>
      <c r="C227" s="579">
        <v>0</v>
      </c>
      <c r="D227" s="579">
        <v>3.1</v>
      </c>
      <c r="E227" s="579">
        <v>7.7</v>
      </c>
      <c r="F227" s="579">
        <v>19.100000000000001</v>
      </c>
      <c r="G227" s="579">
        <v>38.299999999999997</v>
      </c>
      <c r="H227" s="579">
        <v>114.8</v>
      </c>
      <c r="I227" s="579">
        <v>145.4</v>
      </c>
      <c r="J227" s="579">
        <v>153</v>
      </c>
      <c r="K227" s="579">
        <v>168.3</v>
      </c>
      <c r="L227" s="579">
        <v>172.1</v>
      </c>
      <c r="M227" s="579">
        <v>198.9</v>
      </c>
      <c r="N227" s="579">
        <v>221.9</v>
      </c>
      <c r="O227" s="579">
        <v>244.8</v>
      </c>
      <c r="P227" s="195">
        <f>SUM(C227:O227)</f>
        <v>1487.4</v>
      </c>
      <c r="R227" s="311"/>
      <c r="S227" s="311"/>
      <c r="T227" s="311"/>
      <c r="U227" s="397"/>
      <c r="V227" s="176">
        <v>0</v>
      </c>
      <c r="W227" s="311"/>
      <c r="X227" s="311"/>
      <c r="Y227" s="397"/>
      <c r="Z227" s="397"/>
      <c r="AA227" s="174"/>
    </row>
    <row r="228" spans="1:29" s="333" customFormat="1" x14ac:dyDescent="0.25">
      <c r="B228" s="83" t="s">
        <v>274</v>
      </c>
      <c r="C228" s="579">
        <v>0</v>
      </c>
      <c r="D228" s="579">
        <v>3.1</v>
      </c>
      <c r="E228" s="579">
        <v>7.7</v>
      </c>
      <c r="F228" s="579">
        <v>19.100000000000001</v>
      </c>
      <c r="G228" s="579">
        <v>38.299999999999997</v>
      </c>
      <c r="H228" s="579">
        <v>114.8</v>
      </c>
      <c r="I228" s="579">
        <v>145.4</v>
      </c>
      <c r="J228" s="579">
        <v>153</v>
      </c>
      <c r="K228" s="579">
        <v>168.3</v>
      </c>
      <c r="L228" s="579">
        <v>172.1</v>
      </c>
      <c r="M228" s="579">
        <v>198.9</v>
      </c>
      <c r="N228" s="579">
        <v>221.9</v>
      </c>
      <c r="O228" s="579">
        <v>244.8</v>
      </c>
      <c r="P228" s="340">
        <f t="shared" ref="P228:P229" si="107">SUM(C228:O228)</f>
        <v>1487.4</v>
      </c>
      <c r="Q228" s="334"/>
      <c r="R228" s="311"/>
      <c r="S228" s="311"/>
      <c r="T228" s="311"/>
      <c r="U228" s="397"/>
      <c r="V228" s="177">
        <v>0</v>
      </c>
      <c r="W228" s="311"/>
      <c r="X228" s="311"/>
      <c r="Y228" s="397"/>
      <c r="Z228" s="397"/>
      <c r="AA228" s="174"/>
    </row>
    <row r="229" spans="1:29" s="333" customFormat="1" x14ac:dyDescent="0.25">
      <c r="B229" s="83" t="s">
        <v>612</v>
      </c>
      <c r="C229" s="579">
        <v>0</v>
      </c>
      <c r="D229" s="579">
        <v>3.1</v>
      </c>
      <c r="E229" s="579">
        <v>7.7</v>
      </c>
      <c r="F229" s="579">
        <v>19.100000000000001</v>
      </c>
      <c r="G229" s="579">
        <v>38.299999999999997</v>
      </c>
      <c r="H229" s="579">
        <v>114.8</v>
      </c>
      <c r="I229" s="579">
        <v>145.4</v>
      </c>
      <c r="J229" s="579">
        <v>153</v>
      </c>
      <c r="K229" s="579">
        <v>168.3</v>
      </c>
      <c r="L229" s="579">
        <v>172.1</v>
      </c>
      <c r="M229" s="579">
        <v>198.9</v>
      </c>
      <c r="N229" s="579">
        <v>221.9</v>
      </c>
      <c r="O229" s="579">
        <v>244.8</v>
      </c>
      <c r="P229" s="340">
        <f t="shared" si="107"/>
        <v>1487.4</v>
      </c>
      <c r="Q229" s="334"/>
      <c r="R229" s="311"/>
      <c r="S229" s="311"/>
      <c r="T229" s="311"/>
      <c r="U229" s="397"/>
      <c r="V229" s="177">
        <v>0</v>
      </c>
      <c r="W229" s="311"/>
      <c r="X229" s="311"/>
      <c r="Y229" s="397"/>
      <c r="Z229" s="397"/>
      <c r="AA229" s="174"/>
    </row>
    <row r="230" spans="1:29" x14ac:dyDescent="0.25">
      <c r="B230" s="81" t="s">
        <v>504</v>
      </c>
      <c r="C230" s="579">
        <v>0</v>
      </c>
      <c r="D230" s="579">
        <v>3.4</v>
      </c>
      <c r="E230" s="579">
        <v>8.5</v>
      </c>
      <c r="F230" s="579">
        <v>21.3</v>
      </c>
      <c r="G230" s="579">
        <v>42.5</v>
      </c>
      <c r="H230" s="579">
        <v>127.5</v>
      </c>
      <c r="I230" s="579">
        <v>161.5</v>
      </c>
      <c r="J230" s="579">
        <v>170</v>
      </c>
      <c r="K230" s="579">
        <v>187</v>
      </c>
      <c r="L230" s="579">
        <v>191.3</v>
      </c>
      <c r="M230" s="579">
        <v>221</v>
      </c>
      <c r="N230" s="579">
        <v>246.5</v>
      </c>
      <c r="O230" s="579">
        <v>272</v>
      </c>
      <c r="P230" s="324">
        <f>SUM(C230:O230)</f>
        <v>1652.5</v>
      </c>
      <c r="R230" s="311"/>
      <c r="S230" s="311"/>
      <c r="T230" s="311"/>
      <c r="U230" s="397"/>
      <c r="V230" s="217">
        <v>0</v>
      </c>
      <c r="W230" s="311"/>
      <c r="X230" s="311"/>
      <c r="Y230" s="397"/>
      <c r="Z230" s="397"/>
      <c r="AA230" s="174"/>
    </row>
    <row r="231" spans="1:29" x14ac:dyDescent="0.25">
      <c r="B231" s="81" t="s">
        <v>505</v>
      </c>
      <c r="C231" s="557"/>
      <c r="D231" s="557"/>
      <c r="E231" s="557"/>
      <c r="F231" s="557"/>
      <c r="G231" s="557"/>
      <c r="H231" s="557"/>
      <c r="I231" s="557"/>
      <c r="J231" s="557"/>
      <c r="K231" s="557"/>
      <c r="L231" s="557"/>
      <c r="M231" s="557"/>
      <c r="N231" s="557"/>
      <c r="O231" s="557"/>
      <c r="P231" s="324">
        <f>SUM(C231:O231)</f>
        <v>0</v>
      </c>
      <c r="R231" s="413"/>
      <c r="S231" s="413"/>
      <c r="T231" s="413"/>
      <c r="U231" s="413"/>
      <c r="V231" s="413"/>
      <c r="W231" s="413"/>
      <c r="X231" s="413"/>
      <c r="Y231" s="413"/>
      <c r="Z231" s="413"/>
      <c r="AA231" s="413"/>
    </row>
    <row r="232" spans="1:29" x14ac:dyDescent="0.25">
      <c r="B232" s="82" t="s">
        <v>273</v>
      </c>
      <c r="C232" s="579">
        <v>0</v>
      </c>
      <c r="D232" s="579">
        <v>3.1</v>
      </c>
      <c r="E232" s="579">
        <v>7.7</v>
      </c>
      <c r="F232" s="579">
        <v>19.100000000000001</v>
      </c>
      <c r="G232" s="579">
        <v>38.299999999999997</v>
      </c>
      <c r="H232" s="579">
        <v>114.8</v>
      </c>
      <c r="I232" s="579">
        <v>145.4</v>
      </c>
      <c r="J232" s="579">
        <v>153</v>
      </c>
      <c r="K232" s="579">
        <v>168.3</v>
      </c>
      <c r="L232" s="579">
        <v>172.1</v>
      </c>
      <c r="M232" s="579">
        <v>198.9</v>
      </c>
      <c r="N232" s="579">
        <v>221.9</v>
      </c>
      <c r="O232" s="579">
        <v>244.8</v>
      </c>
      <c r="P232" s="324">
        <f>SUM(C232:O232)</f>
        <v>1487.4</v>
      </c>
      <c r="R232" s="398"/>
      <c r="S232" s="398"/>
      <c r="T232" s="398"/>
      <c r="U232" s="399"/>
      <c r="V232" s="176">
        <v>0</v>
      </c>
      <c r="W232" s="398"/>
      <c r="X232" s="398"/>
      <c r="Y232" s="399"/>
      <c r="Z232" s="399"/>
      <c r="AA232" s="174"/>
      <c r="AC232" s="580"/>
    </row>
    <row r="233" spans="1:29" hidden="1" x14ac:dyDescent="0.25">
      <c r="A233" s="313"/>
      <c r="B233" s="241" t="s">
        <v>506</v>
      </c>
      <c r="C233" s="188">
        <f>SUM(C227:C232)</f>
        <v>0</v>
      </c>
      <c r="D233" s="189">
        <f t="shared" ref="D233:P233" si="108">SUM(D227:D232)</f>
        <v>15.8</v>
      </c>
      <c r="E233" s="189">
        <f t="shared" si="108"/>
        <v>39.300000000000004</v>
      </c>
      <c r="F233" s="189">
        <f t="shared" si="108"/>
        <v>97.700000000000017</v>
      </c>
      <c r="G233" s="189">
        <f t="shared" si="108"/>
        <v>195.7</v>
      </c>
      <c r="H233" s="189">
        <f t="shared" si="108"/>
        <v>586.69999999999993</v>
      </c>
      <c r="I233" s="189">
        <f t="shared" si="108"/>
        <v>743.1</v>
      </c>
      <c r="J233" s="189">
        <f t="shared" si="108"/>
        <v>782</v>
      </c>
      <c r="K233" s="189">
        <f t="shared" si="108"/>
        <v>860.2</v>
      </c>
      <c r="L233" s="189">
        <f t="shared" si="108"/>
        <v>879.69999999999993</v>
      </c>
      <c r="M233" s="189">
        <f t="shared" si="108"/>
        <v>1016.6</v>
      </c>
      <c r="N233" s="189">
        <f t="shared" si="108"/>
        <v>1134.1000000000001</v>
      </c>
      <c r="O233" s="189">
        <f t="shared" si="108"/>
        <v>1251.2</v>
      </c>
      <c r="P233" s="190">
        <f t="shared" si="108"/>
        <v>7602.1</v>
      </c>
      <c r="Q233" s="314"/>
      <c r="R233" s="342">
        <f>SUM(R227:R232)</f>
        <v>0</v>
      </c>
      <c r="S233" s="342">
        <f t="shared" ref="S233:T233" si="109">SUM(S227:S232)</f>
        <v>0</v>
      </c>
      <c r="T233" s="342">
        <f t="shared" si="109"/>
        <v>0</v>
      </c>
      <c r="U233" s="342">
        <f t="shared" ref="U233" si="110">SUM(U227:U232)</f>
        <v>0</v>
      </c>
      <c r="V233" s="342">
        <f t="shared" ref="V233" si="111">SUM(V227:V232)</f>
        <v>0</v>
      </c>
      <c r="W233" s="342">
        <f t="shared" ref="W233" si="112">SUM(W227:W232)</f>
        <v>0</v>
      </c>
      <c r="X233" s="342">
        <f t="shared" ref="X233" si="113">SUM(X227:X232)</f>
        <v>0</v>
      </c>
      <c r="Y233" s="342">
        <f t="shared" ref="Y233:Z233" si="114">SUM(Y227:Y232)</f>
        <v>0</v>
      </c>
      <c r="Z233" s="342">
        <f t="shared" si="114"/>
        <v>0</v>
      </c>
      <c r="AA233" s="342">
        <f t="shared" ref="AA233" si="115">SUM(AA227:AA232)</f>
        <v>0</v>
      </c>
      <c r="AB233" s="313"/>
    </row>
    <row r="234" spans="1:29" x14ac:dyDescent="0.25">
      <c r="R234" s="333"/>
      <c r="T234" s="333"/>
      <c r="U234" s="333"/>
      <c r="V234" s="333"/>
      <c r="W234" s="333"/>
      <c r="X234" s="333"/>
      <c r="Y234" s="333"/>
      <c r="AA234" s="333"/>
    </row>
    <row r="235" spans="1:29" x14ac:dyDescent="0.25">
      <c r="R235" s="333"/>
      <c r="T235" s="333"/>
      <c r="U235" s="333"/>
      <c r="V235" s="333"/>
      <c r="W235" s="333"/>
      <c r="X235" s="333"/>
      <c r="Y235" s="333"/>
      <c r="AA235" s="333"/>
    </row>
    <row r="236" spans="1:29" hidden="1" x14ac:dyDescent="0.25">
      <c r="A236" s="313"/>
      <c r="B236" s="241" t="s">
        <v>557</v>
      </c>
      <c r="C236" s="188">
        <f t="shared" ref="C236:P236" si="116">C233+C210+C192+C174+C156+C134+C116+C98+C69+C51+C33+C14</f>
        <v>9000.4</v>
      </c>
      <c r="D236" s="189">
        <f t="shared" si="116"/>
        <v>8224.1999999999989</v>
      </c>
      <c r="E236" s="189">
        <f t="shared" si="116"/>
        <v>8035.3000000000011</v>
      </c>
      <c r="F236" s="189">
        <f t="shared" si="116"/>
        <v>8235.5</v>
      </c>
      <c r="G236" s="189">
        <f t="shared" si="116"/>
        <v>8906.5</v>
      </c>
      <c r="H236" s="189">
        <f t="shared" si="116"/>
        <v>13207.1</v>
      </c>
      <c r="I236" s="189">
        <f t="shared" si="116"/>
        <v>16728.7</v>
      </c>
      <c r="J236" s="189">
        <f t="shared" si="116"/>
        <v>17608.400000000001</v>
      </c>
      <c r="K236" s="189">
        <f t="shared" si="116"/>
        <v>19369.5</v>
      </c>
      <c r="L236" s="189">
        <f t="shared" si="116"/>
        <v>19810.899999999998</v>
      </c>
      <c r="M236" s="189">
        <f t="shared" si="116"/>
        <v>22891.299999999996</v>
      </c>
      <c r="N236" s="189">
        <f t="shared" si="116"/>
        <v>25532.6</v>
      </c>
      <c r="O236" s="189">
        <f t="shared" si="116"/>
        <v>28173.4</v>
      </c>
      <c r="P236" s="190">
        <f t="shared" si="116"/>
        <v>205723.8</v>
      </c>
      <c r="Q236" s="321"/>
      <c r="R236" s="327">
        <f>R233+R210+R192+R174+R156+R134+R116+R98+R69+R51+R33+R14</f>
        <v>0</v>
      </c>
      <c r="S236" s="327">
        <f t="shared" ref="S236" si="117">S233+S210+S192+S174+S156+S134+S116+S98+S69+S51+S33+S14</f>
        <v>0</v>
      </c>
      <c r="T236" s="327">
        <f t="shared" ref="T236:AA236" si="118">T233+T210+T192+T174+T156+T134+T116+T98+T69+T51+T33+T14</f>
        <v>0</v>
      </c>
      <c r="U236" s="327">
        <f t="shared" si="118"/>
        <v>0</v>
      </c>
      <c r="V236" s="327">
        <f t="shared" si="118"/>
        <v>0</v>
      </c>
      <c r="W236" s="327">
        <f t="shared" si="118"/>
        <v>0</v>
      </c>
      <c r="X236" s="327">
        <f t="shared" si="118"/>
        <v>0</v>
      </c>
      <c r="Y236" s="327">
        <f t="shared" si="118"/>
        <v>0</v>
      </c>
      <c r="Z236" s="327">
        <f t="shared" ref="Z236" si="119">Z233+Z210+Z192+Z174+Z156+Z134+Z116+Z98+Z69+Z51+Z33+Z14</f>
        <v>0</v>
      </c>
      <c r="AA236" s="342">
        <f t="shared" si="118"/>
        <v>0</v>
      </c>
      <c r="AB236" s="313"/>
    </row>
    <row r="237" spans="1:29" x14ac:dyDescent="0.25">
      <c r="V237" s="319"/>
    </row>
    <row r="238" spans="1:29" x14ac:dyDescent="0.25">
      <c r="V238" s="319"/>
    </row>
    <row r="239" spans="1:29" x14ac:dyDescent="0.25">
      <c r="B239" s="173" t="s">
        <v>670</v>
      </c>
      <c r="V239" s="319"/>
    </row>
    <row r="240" spans="1:29" x14ac:dyDescent="0.25">
      <c r="B240" s="86" t="s">
        <v>275</v>
      </c>
      <c r="C240" s="579">
        <v>187.5</v>
      </c>
      <c r="D240" s="579">
        <v>187.5</v>
      </c>
      <c r="E240" s="579">
        <v>187.5</v>
      </c>
      <c r="F240" s="579">
        <v>187.5</v>
      </c>
      <c r="G240" s="579">
        <v>187.5</v>
      </c>
      <c r="H240" s="579">
        <v>187.5</v>
      </c>
      <c r="I240" s="579">
        <v>237.5</v>
      </c>
      <c r="J240" s="579">
        <v>250</v>
      </c>
      <c r="K240" s="579">
        <v>275</v>
      </c>
      <c r="L240" s="579">
        <v>281.3</v>
      </c>
      <c r="M240" s="579">
        <v>325</v>
      </c>
      <c r="N240" s="579">
        <v>362.5</v>
      </c>
      <c r="O240" s="579">
        <v>400</v>
      </c>
      <c r="P240" s="192">
        <f t="shared" ref="P240:P247" si="120">SUM(C240:O240)</f>
        <v>3256.3</v>
      </c>
      <c r="Q240" s="321"/>
      <c r="R240" s="174"/>
      <c r="S240" s="174"/>
      <c r="T240" s="174"/>
      <c r="U240" s="174"/>
      <c r="V240" s="176">
        <v>0</v>
      </c>
      <c r="W240" s="174"/>
      <c r="X240" s="174"/>
      <c r="Y240" s="174"/>
      <c r="Z240" s="174"/>
      <c r="AA240" s="174"/>
    </row>
    <row r="241" spans="1:29" x14ac:dyDescent="0.25">
      <c r="B241" s="87" t="s">
        <v>53</v>
      </c>
      <c r="C241" s="579">
        <v>187.5</v>
      </c>
      <c r="D241" s="579">
        <v>187.5</v>
      </c>
      <c r="E241" s="579">
        <v>187.5</v>
      </c>
      <c r="F241" s="579">
        <v>187.5</v>
      </c>
      <c r="G241" s="579">
        <v>187.5</v>
      </c>
      <c r="H241" s="579">
        <v>187.5</v>
      </c>
      <c r="I241" s="579">
        <v>237.5</v>
      </c>
      <c r="J241" s="579">
        <v>250</v>
      </c>
      <c r="K241" s="579">
        <v>275</v>
      </c>
      <c r="L241" s="579">
        <v>281.3</v>
      </c>
      <c r="M241" s="579">
        <v>325</v>
      </c>
      <c r="N241" s="579">
        <v>362.5</v>
      </c>
      <c r="O241" s="579">
        <v>400</v>
      </c>
      <c r="P241" s="193">
        <f t="shared" si="120"/>
        <v>3256.3</v>
      </c>
      <c r="Q241" s="321"/>
      <c r="R241" s="174"/>
      <c r="S241" s="174"/>
      <c r="T241" s="174"/>
      <c r="U241" s="174"/>
      <c r="V241" s="177">
        <v>0</v>
      </c>
      <c r="W241" s="174"/>
      <c r="X241" s="174"/>
      <c r="Y241" s="174"/>
      <c r="Z241" s="174"/>
      <c r="AA241" s="174"/>
    </row>
    <row r="242" spans="1:29" x14ac:dyDescent="0.25">
      <c r="B242" s="25" t="s">
        <v>38</v>
      </c>
      <c r="C242" s="579">
        <v>187.5</v>
      </c>
      <c r="D242" s="579">
        <v>187.5</v>
      </c>
      <c r="E242" s="579">
        <v>187.5</v>
      </c>
      <c r="F242" s="579">
        <v>187.5</v>
      </c>
      <c r="G242" s="579">
        <v>187.5</v>
      </c>
      <c r="H242" s="579">
        <v>187.5</v>
      </c>
      <c r="I242" s="579">
        <v>237.5</v>
      </c>
      <c r="J242" s="579">
        <v>250</v>
      </c>
      <c r="K242" s="579">
        <v>275</v>
      </c>
      <c r="L242" s="579">
        <v>281.3</v>
      </c>
      <c r="M242" s="579">
        <v>325</v>
      </c>
      <c r="N242" s="579">
        <v>362.5</v>
      </c>
      <c r="O242" s="579">
        <v>400</v>
      </c>
      <c r="P242" s="193">
        <f t="shared" si="120"/>
        <v>3256.3</v>
      </c>
      <c r="Q242" s="321"/>
      <c r="R242" s="174"/>
      <c r="S242" s="174"/>
      <c r="T242" s="174"/>
      <c r="U242" s="174"/>
      <c r="V242" s="177">
        <v>0</v>
      </c>
      <c r="W242" s="174"/>
      <c r="X242" s="174"/>
      <c r="Y242" s="174"/>
      <c r="Z242" s="174"/>
      <c r="AA242" s="174"/>
    </row>
    <row r="243" spans="1:29" x14ac:dyDescent="0.25">
      <c r="B243" s="25" t="s">
        <v>67</v>
      </c>
      <c r="C243" s="579">
        <v>187.5</v>
      </c>
      <c r="D243" s="579">
        <v>187.5</v>
      </c>
      <c r="E243" s="579">
        <v>187.5</v>
      </c>
      <c r="F243" s="579">
        <v>187.5</v>
      </c>
      <c r="G243" s="579">
        <v>187.5</v>
      </c>
      <c r="H243" s="579">
        <v>187.5</v>
      </c>
      <c r="I243" s="579">
        <v>237.5</v>
      </c>
      <c r="J243" s="579">
        <v>250</v>
      </c>
      <c r="K243" s="579">
        <v>275</v>
      </c>
      <c r="L243" s="579">
        <v>281.3</v>
      </c>
      <c r="M243" s="579">
        <v>325</v>
      </c>
      <c r="N243" s="579">
        <v>362.5</v>
      </c>
      <c r="O243" s="579">
        <v>400</v>
      </c>
      <c r="P243" s="193">
        <f t="shared" si="120"/>
        <v>3256.3</v>
      </c>
      <c r="Q243" s="321"/>
      <c r="R243" s="174"/>
      <c r="S243" s="174"/>
      <c r="T243" s="174"/>
      <c r="U243" s="174"/>
      <c r="V243" s="177">
        <v>0</v>
      </c>
      <c r="W243" s="174"/>
      <c r="X243" s="174"/>
      <c r="Y243" s="174"/>
      <c r="Z243" s="174"/>
      <c r="AA243" s="174"/>
    </row>
    <row r="244" spans="1:29" x14ac:dyDescent="0.25">
      <c r="B244" s="25" t="s">
        <v>135</v>
      </c>
      <c r="C244" s="579">
        <v>187.5</v>
      </c>
      <c r="D244" s="579">
        <v>187.5</v>
      </c>
      <c r="E244" s="579">
        <v>187.5</v>
      </c>
      <c r="F244" s="579">
        <v>187.5</v>
      </c>
      <c r="G244" s="579">
        <v>187.5</v>
      </c>
      <c r="H244" s="579">
        <v>187.5</v>
      </c>
      <c r="I244" s="579">
        <v>237.5</v>
      </c>
      <c r="J244" s="579">
        <v>250</v>
      </c>
      <c r="K244" s="579">
        <v>275</v>
      </c>
      <c r="L244" s="579">
        <v>281.3</v>
      </c>
      <c r="M244" s="579">
        <v>325</v>
      </c>
      <c r="N244" s="579">
        <v>362.5</v>
      </c>
      <c r="O244" s="579">
        <v>400</v>
      </c>
      <c r="P244" s="193">
        <f t="shared" si="120"/>
        <v>3256.3</v>
      </c>
      <c r="Q244" s="321"/>
      <c r="R244" s="174"/>
      <c r="S244" s="174"/>
      <c r="T244" s="174"/>
      <c r="U244" s="174"/>
      <c r="V244" s="177">
        <v>0</v>
      </c>
      <c r="W244" s="174"/>
      <c r="X244" s="174"/>
      <c r="Y244" s="174"/>
      <c r="Z244" s="174"/>
      <c r="AA244" s="174"/>
    </row>
    <row r="245" spans="1:29" x14ac:dyDescent="0.25">
      <c r="B245" s="25" t="s">
        <v>261</v>
      </c>
      <c r="C245" s="579">
        <v>187.5</v>
      </c>
      <c r="D245" s="579">
        <v>187.5</v>
      </c>
      <c r="E245" s="579">
        <v>187.5</v>
      </c>
      <c r="F245" s="579">
        <v>187.5</v>
      </c>
      <c r="G245" s="579">
        <v>187.5</v>
      </c>
      <c r="H245" s="579">
        <v>187.5</v>
      </c>
      <c r="I245" s="579">
        <v>237.5</v>
      </c>
      <c r="J245" s="579">
        <v>250</v>
      </c>
      <c r="K245" s="579">
        <v>275</v>
      </c>
      <c r="L245" s="579">
        <v>281.3</v>
      </c>
      <c r="M245" s="579">
        <v>325</v>
      </c>
      <c r="N245" s="579">
        <v>362.5</v>
      </c>
      <c r="O245" s="579">
        <v>400</v>
      </c>
      <c r="P245" s="193">
        <f t="shared" si="120"/>
        <v>3256.3</v>
      </c>
      <c r="Q245" s="321"/>
      <c r="R245" s="174"/>
      <c r="S245" s="174"/>
      <c r="T245" s="174"/>
      <c r="U245" s="174"/>
      <c r="V245" s="177">
        <v>0</v>
      </c>
      <c r="W245" s="174"/>
      <c r="X245" s="174"/>
      <c r="Y245" s="174"/>
      <c r="Z245" s="174"/>
      <c r="AA245" s="174"/>
    </row>
    <row r="246" spans="1:29" x14ac:dyDescent="0.25">
      <c r="B246" s="25" t="s">
        <v>149</v>
      </c>
      <c r="C246" s="579">
        <v>187.5</v>
      </c>
      <c r="D246" s="579">
        <v>187.5</v>
      </c>
      <c r="E246" s="579">
        <v>187.5</v>
      </c>
      <c r="F246" s="579">
        <v>187.5</v>
      </c>
      <c r="G246" s="579">
        <v>187.5</v>
      </c>
      <c r="H246" s="579">
        <v>187.5</v>
      </c>
      <c r="I246" s="579">
        <v>237.5</v>
      </c>
      <c r="J246" s="579">
        <v>250</v>
      </c>
      <c r="K246" s="579">
        <v>275</v>
      </c>
      <c r="L246" s="579">
        <v>281.3</v>
      </c>
      <c r="M246" s="579">
        <v>325</v>
      </c>
      <c r="N246" s="579">
        <v>362.5</v>
      </c>
      <c r="O246" s="579">
        <v>400</v>
      </c>
      <c r="P246" s="193">
        <f t="shared" si="120"/>
        <v>3256.3</v>
      </c>
      <c r="Q246" s="321"/>
      <c r="R246" s="174"/>
      <c r="S246" s="174"/>
      <c r="T246" s="174"/>
      <c r="U246" s="174"/>
      <c r="V246" s="177">
        <v>0</v>
      </c>
      <c r="W246" s="174"/>
      <c r="X246" s="174"/>
      <c r="Y246" s="174"/>
      <c r="Z246" s="174"/>
      <c r="AA246" s="174"/>
    </row>
    <row r="247" spans="1:29" x14ac:dyDescent="0.25">
      <c r="B247" s="88" t="s">
        <v>276</v>
      </c>
      <c r="C247" s="579">
        <v>187.5</v>
      </c>
      <c r="D247" s="579">
        <v>187.5</v>
      </c>
      <c r="E247" s="579">
        <v>187.5</v>
      </c>
      <c r="F247" s="579">
        <v>187.5</v>
      </c>
      <c r="G247" s="579">
        <v>187.5</v>
      </c>
      <c r="H247" s="579">
        <v>187.5</v>
      </c>
      <c r="I247" s="579">
        <v>237.5</v>
      </c>
      <c r="J247" s="579">
        <v>250</v>
      </c>
      <c r="K247" s="579">
        <v>275</v>
      </c>
      <c r="L247" s="579">
        <v>281.3</v>
      </c>
      <c r="M247" s="579">
        <v>325</v>
      </c>
      <c r="N247" s="579">
        <v>362.5</v>
      </c>
      <c r="O247" s="579">
        <v>400</v>
      </c>
      <c r="P247" s="191">
        <f t="shared" si="120"/>
        <v>3256.3</v>
      </c>
      <c r="Q247" s="321"/>
      <c r="R247" s="174"/>
      <c r="S247" s="174"/>
      <c r="T247" s="174"/>
      <c r="U247" s="174"/>
      <c r="V247" s="177">
        <v>0</v>
      </c>
      <c r="W247" s="174"/>
      <c r="X247" s="174"/>
      <c r="Y247" s="174"/>
      <c r="Z247" s="174"/>
      <c r="AA247" s="174"/>
      <c r="AC247" s="580"/>
    </row>
    <row r="248" spans="1:29" hidden="1" x14ac:dyDescent="0.25">
      <c r="A248" s="313"/>
      <c r="B248" s="241" t="s">
        <v>253</v>
      </c>
      <c r="C248" s="188">
        <f t="shared" ref="C248:P248" si="121">SUM(C240:C247)</f>
        <v>1500</v>
      </c>
      <c r="D248" s="189">
        <f t="shared" si="121"/>
        <v>1500</v>
      </c>
      <c r="E248" s="189">
        <f t="shared" si="121"/>
        <v>1500</v>
      </c>
      <c r="F248" s="189">
        <f t="shared" si="121"/>
        <v>1500</v>
      </c>
      <c r="G248" s="189">
        <f t="shared" si="121"/>
        <v>1500</v>
      </c>
      <c r="H248" s="189">
        <f t="shared" si="121"/>
        <v>1500</v>
      </c>
      <c r="I248" s="189">
        <f t="shared" si="121"/>
        <v>1900</v>
      </c>
      <c r="J248" s="189">
        <f t="shared" si="121"/>
        <v>2000</v>
      </c>
      <c r="K248" s="189">
        <f t="shared" si="121"/>
        <v>2200</v>
      </c>
      <c r="L248" s="189">
        <f t="shared" si="121"/>
        <v>2250.4</v>
      </c>
      <c r="M248" s="189">
        <f t="shared" si="121"/>
        <v>2600</v>
      </c>
      <c r="N248" s="189">
        <f t="shared" si="121"/>
        <v>2900</v>
      </c>
      <c r="O248" s="189">
        <f t="shared" si="121"/>
        <v>3200</v>
      </c>
      <c r="P248" s="190">
        <f t="shared" si="121"/>
        <v>26050.399999999998</v>
      </c>
      <c r="Q248" s="321"/>
      <c r="R248" s="327">
        <f t="shared" ref="R248:AA248" si="122">SUM(R240:R247)</f>
        <v>0</v>
      </c>
      <c r="S248" s="328">
        <f t="shared" ref="S248" si="123">SUM(S240:S247)</f>
        <v>0</v>
      </c>
      <c r="T248" s="328">
        <f t="shared" si="122"/>
        <v>0</v>
      </c>
      <c r="U248" s="328">
        <f t="shared" si="122"/>
        <v>0</v>
      </c>
      <c r="V248" s="328">
        <f t="shared" si="122"/>
        <v>0</v>
      </c>
      <c r="W248" s="328">
        <f t="shared" si="122"/>
        <v>0</v>
      </c>
      <c r="X248" s="328">
        <f t="shared" si="122"/>
        <v>0</v>
      </c>
      <c r="Y248" s="328">
        <f t="shared" si="122"/>
        <v>0</v>
      </c>
      <c r="Z248" s="328">
        <f t="shared" ref="Z248" si="124">SUM(Z240:Z247)</f>
        <v>0</v>
      </c>
      <c r="AA248" s="329">
        <f t="shared" si="122"/>
        <v>0</v>
      </c>
      <c r="AB248" s="313"/>
    </row>
    <row r="249" spans="1:29" x14ac:dyDescent="0.25">
      <c r="B249" s="322"/>
      <c r="Q249" s="321"/>
      <c r="R249" s="321"/>
      <c r="V249" s="319"/>
    </row>
    <row r="250" spans="1:29" x14ac:dyDescent="0.25">
      <c r="B250" s="173" t="s">
        <v>671</v>
      </c>
      <c r="V250" s="319"/>
    </row>
    <row r="251" spans="1:29" x14ac:dyDescent="0.25">
      <c r="B251" s="24" t="s">
        <v>259</v>
      </c>
      <c r="C251" s="579">
        <v>300</v>
      </c>
      <c r="D251" s="579">
        <v>300</v>
      </c>
      <c r="E251" s="579">
        <v>300</v>
      </c>
      <c r="F251" s="579">
        <v>300</v>
      </c>
      <c r="G251" s="579">
        <v>300</v>
      </c>
      <c r="H251" s="579">
        <v>300</v>
      </c>
      <c r="I251" s="579">
        <v>380</v>
      </c>
      <c r="J251" s="579">
        <v>400</v>
      </c>
      <c r="K251" s="579">
        <v>440</v>
      </c>
      <c r="L251" s="579">
        <v>450</v>
      </c>
      <c r="M251" s="579">
        <v>520</v>
      </c>
      <c r="N251" s="579">
        <v>580</v>
      </c>
      <c r="O251" s="579">
        <v>640</v>
      </c>
      <c r="P251" s="192">
        <f t="shared" ref="P251:P258" si="125">SUM(C251:O251)</f>
        <v>5210</v>
      </c>
      <c r="Q251" s="321"/>
      <c r="R251" s="174"/>
      <c r="S251" s="174"/>
      <c r="T251" s="174"/>
      <c r="U251" s="174"/>
      <c r="V251" s="176">
        <v>0</v>
      </c>
      <c r="W251" s="174"/>
      <c r="X251" s="174"/>
      <c r="Y251" s="174"/>
      <c r="Z251" s="174"/>
      <c r="AA251" s="174"/>
    </row>
    <row r="252" spans="1:29" x14ac:dyDescent="0.25">
      <c r="B252" s="25" t="s">
        <v>46</v>
      </c>
      <c r="C252" s="579">
        <v>187.5</v>
      </c>
      <c r="D252" s="579">
        <v>187.5</v>
      </c>
      <c r="E252" s="579">
        <v>187.5</v>
      </c>
      <c r="F252" s="579">
        <v>187.5</v>
      </c>
      <c r="G252" s="579">
        <v>187.5</v>
      </c>
      <c r="H252" s="579">
        <v>187.5</v>
      </c>
      <c r="I252" s="579">
        <v>237.5</v>
      </c>
      <c r="J252" s="579">
        <v>250</v>
      </c>
      <c r="K252" s="579">
        <v>275</v>
      </c>
      <c r="L252" s="579">
        <v>281.3</v>
      </c>
      <c r="M252" s="579">
        <v>325</v>
      </c>
      <c r="N252" s="579">
        <v>362.5</v>
      </c>
      <c r="O252" s="579">
        <v>400</v>
      </c>
      <c r="P252" s="193">
        <f t="shared" si="125"/>
        <v>3256.3</v>
      </c>
      <c r="Q252" s="321"/>
      <c r="R252" s="174"/>
      <c r="S252" s="174"/>
      <c r="T252" s="174"/>
      <c r="U252" s="174"/>
      <c r="V252" s="177">
        <v>0</v>
      </c>
      <c r="W252" s="174"/>
      <c r="X252" s="174"/>
      <c r="Y252" s="174"/>
      <c r="Z252" s="174"/>
      <c r="AA252" s="174"/>
    </row>
    <row r="253" spans="1:29" x14ac:dyDescent="0.25">
      <c r="B253" s="25" t="s">
        <v>55</v>
      </c>
      <c r="C253" s="579">
        <v>187.5</v>
      </c>
      <c r="D253" s="579">
        <v>187.5</v>
      </c>
      <c r="E253" s="579">
        <v>187.5</v>
      </c>
      <c r="F253" s="579">
        <v>187.5</v>
      </c>
      <c r="G253" s="579">
        <v>187.5</v>
      </c>
      <c r="H253" s="579">
        <v>187.5</v>
      </c>
      <c r="I253" s="579">
        <v>237.5</v>
      </c>
      <c r="J253" s="579">
        <v>250</v>
      </c>
      <c r="K253" s="579">
        <v>275</v>
      </c>
      <c r="L253" s="579">
        <v>281.3</v>
      </c>
      <c r="M253" s="579">
        <v>325</v>
      </c>
      <c r="N253" s="579">
        <v>362.5</v>
      </c>
      <c r="O253" s="579">
        <v>400</v>
      </c>
      <c r="P253" s="193">
        <f t="shared" si="125"/>
        <v>3256.3</v>
      </c>
      <c r="Q253" s="321"/>
      <c r="R253" s="174"/>
      <c r="S253" s="174"/>
      <c r="T253" s="174"/>
      <c r="U253" s="174"/>
      <c r="V253" s="177">
        <v>0</v>
      </c>
      <c r="W253" s="174"/>
      <c r="X253" s="174"/>
      <c r="Y253" s="174"/>
      <c r="Z253" s="174"/>
      <c r="AA253" s="174"/>
    </row>
    <row r="254" spans="1:29" x14ac:dyDescent="0.25">
      <c r="B254" s="25" t="s">
        <v>63</v>
      </c>
      <c r="C254" s="579">
        <v>187.5</v>
      </c>
      <c r="D254" s="579">
        <v>187.5</v>
      </c>
      <c r="E254" s="579">
        <v>187.5</v>
      </c>
      <c r="F254" s="579">
        <v>187.5</v>
      </c>
      <c r="G254" s="579">
        <v>187.5</v>
      </c>
      <c r="H254" s="579">
        <v>187.5</v>
      </c>
      <c r="I254" s="579">
        <v>237.5</v>
      </c>
      <c r="J254" s="579">
        <v>250</v>
      </c>
      <c r="K254" s="579">
        <v>275</v>
      </c>
      <c r="L254" s="579">
        <v>281.3</v>
      </c>
      <c r="M254" s="579">
        <v>325</v>
      </c>
      <c r="N254" s="579">
        <v>362.5</v>
      </c>
      <c r="O254" s="579">
        <v>400</v>
      </c>
      <c r="P254" s="193">
        <f t="shared" si="125"/>
        <v>3256.3</v>
      </c>
      <c r="Q254" s="321"/>
      <c r="R254" s="174"/>
      <c r="S254" s="174"/>
      <c r="T254" s="174"/>
      <c r="U254" s="174"/>
      <c r="V254" s="177">
        <v>0</v>
      </c>
      <c r="W254" s="174"/>
      <c r="X254" s="174"/>
      <c r="Y254" s="174"/>
      <c r="Z254" s="174"/>
      <c r="AA254" s="174"/>
    </row>
    <row r="255" spans="1:29" x14ac:dyDescent="0.25">
      <c r="B255" s="25" t="s">
        <v>151</v>
      </c>
      <c r="C255" s="579">
        <v>187.5</v>
      </c>
      <c r="D255" s="579">
        <v>187.5</v>
      </c>
      <c r="E255" s="579">
        <v>187.5</v>
      </c>
      <c r="F255" s="579">
        <v>187.5</v>
      </c>
      <c r="G255" s="579">
        <v>187.5</v>
      </c>
      <c r="H255" s="579">
        <v>187.5</v>
      </c>
      <c r="I255" s="579">
        <v>237.5</v>
      </c>
      <c r="J255" s="579">
        <v>250</v>
      </c>
      <c r="K255" s="579">
        <v>275</v>
      </c>
      <c r="L255" s="579">
        <v>281.3</v>
      </c>
      <c r="M255" s="579">
        <v>325</v>
      </c>
      <c r="N255" s="579">
        <v>362.5</v>
      </c>
      <c r="O255" s="579">
        <v>400</v>
      </c>
      <c r="P255" s="193">
        <f t="shared" si="125"/>
        <v>3256.3</v>
      </c>
      <c r="Q255" s="321"/>
      <c r="R255" s="174"/>
      <c r="S255" s="174"/>
      <c r="T255" s="174"/>
      <c r="U255" s="174"/>
      <c r="V255" s="177">
        <v>0</v>
      </c>
      <c r="W255" s="174"/>
      <c r="X255" s="174"/>
      <c r="Y255" s="174"/>
      <c r="Z255" s="174"/>
      <c r="AA255" s="174"/>
    </row>
    <row r="256" spans="1:29" x14ac:dyDescent="0.25">
      <c r="B256" s="25" t="s">
        <v>172</v>
      </c>
      <c r="C256" s="579">
        <v>187.5</v>
      </c>
      <c r="D256" s="579">
        <v>187.5</v>
      </c>
      <c r="E256" s="579">
        <v>187.5</v>
      </c>
      <c r="F256" s="579">
        <v>187.5</v>
      </c>
      <c r="G256" s="579">
        <v>187.5</v>
      </c>
      <c r="H256" s="579">
        <v>187.5</v>
      </c>
      <c r="I256" s="579">
        <v>237.5</v>
      </c>
      <c r="J256" s="579">
        <v>250</v>
      </c>
      <c r="K256" s="579">
        <v>275</v>
      </c>
      <c r="L256" s="579">
        <v>281.3</v>
      </c>
      <c r="M256" s="579">
        <v>325</v>
      </c>
      <c r="N256" s="579">
        <v>362.5</v>
      </c>
      <c r="O256" s="579">
        <v>400</v>
      </c>
      <c r="P256" s="193">
        <f t="shared" si="125"/>
        <v>3256.3</v>
      </c>
      <c r="Q256" s="321"/>
      <c r="R256" s="174"/>
      <c r="S256" s="174"/>
      <c r="T256" s="174"/>
      <c r="U256" s="174"/>
      <c r="V256" s="177">
        <v>0</v>
      </c>
      <c r="W256" s="174"/>
      <c r="X256" s="174"/>
      <c r="Y256" s="174"/>
      <c r="Z256" s="174"/>
      <c r="AA256" s="174"/>
    </row>
    <row r="257" spans="1:29" x14ac:dyDescent="0.25">
      <c r="B257" s="25" t="s">
        <v>186</v>
      </c>
      <c r="C257" s="579">
        <v>187.5</v>
      </c>
      <c r="D257" s="579">
        <v>187.5</v>
      </c>
      <c r="E257" s="579">
        <v>187.5</v>
      </c>
      <c r="F257" s="579">
        <v>187.5</v>
      </c>
      <c r="G257" s="579">
        <v>187.5</v>
      </c>
      <c r="H257" s="579">
        <v>187.5</v>
      </c>
      <c r="I257" s="579">
        <v>237.5</v>
      </c>
      <c r="J257" s="579">
        <v>250</v>
      </c>
      <c r="K257" s="579">
        <v>275</v>
      </c>
      <c r="L257" s="579">
        <v>281.3</v>
      </c>
      <c r="M257" s="579">
        <v>325</v>
      </c>
      <c r="N257" s="579">
        <v>362.5</v>
      </c>
      <c r="O257" s="579">
        <v>400</v>
      </c>
      <c r="P257" s="193">
        <f t="shared" si="125"/>
        <v>3256.3</v>
      </c>
      <c r="Q257" s="321"/>
      <c r="R257" s="174"/>
      <c r="S257" s="174"/>
      <c r="T257" s="174"/>
      <c r="U257" s="174"/>
      <c r="V257" s="177">
        <v>0</v>
      </c>
      <c r="W257" s="174"/>
      <c r="X257" s="174"/>
      <c r="Y257" s="174"/>
      <c r="Z257" s="174"/>
      <c r="AA257" s="174"/>
    </row>
    <row r="258" spans="1:29" x14ac:dyDescent="0.25">
      <c r="B258" s="88" t="s">
        <v>277</v>
      </c>
      <c r="C258" s="579">
        <v>187.5</v>
      </c>
      <c r="D258" s="579">
        <v>187.5</v>
      </c>
      <c r="E258" s="579">
        <v>187.5</v>
      </c>
      <c r="F258" s="579">
        <v>187.5</v>
      </c>
      <c r="G258" s="579">
        <v>187.5</v>
      </c>
      <c r="H258" s="579">
        <v>187.5</v>
      </c>
      <c r="I258" s="579">
        <v>237.5</v>
      </c>
      <c r="J258" s="579">
        <v>250</v>
      </c>
      <c r="K258" s="579">
        <v>275</v>
      </c>
      <c r="L258" s="579">
        <v>281.3</v>
      </c>
      <c r="M258" s="579">
        <v>325</v>
      </c>
      <c r="N258" s="579">
        <v>362.5</v>
      </c>
      <c r="O258" s="579">
        <v>400</v>
      </c>
      <c r="P258" s="191">
        <f t="shared" si="125"/>
        <v>3256.3</v>
      </c>
      <c r="Q258" s="321"/>
      <c r="R258" s="174"/>
      <c r="S258" s="174"/>
      <c r="T258" s="174"/>
      <c r="U258" s="174"/>
      <c r="V258" s="178">
        <v>0</v>
      </c>
      <c r="W258" s="174"/>
      <c r="X258" s="174"/>
      <c r="Y258" s="174"/>
      <c r="Z258" s="174"/>
      <c r="AA258" s="174"/>
      <c r="AC258" s="580"/>
    </row>
    <row r="259" spans="1:29" hidden="1" x14ac:dyDescent="0.25">
      <c r="A259" s="313"/>
      <c r="B259" s="241" t="s">
        <v>254</v>
      </c>
      <c r="C259" s="188">
        <f t="shared" ref="C259:P259" si="126">SUM(C251:C258)</f>
        <v>1612.5</v>
      </c>
      <c r="D259" s="189">
        <f t="shared" si="126"/>
        <v>1612.5</v>
      </c>
      <c r="E259" s="189">
        <f t="shared" si="126"/>
        <v>1612.5</v>
      </c>
      <c r="F259" s="189">
        <f t="shared" si="126"/>
        <v>1612.5</v>
      </c>
      <c r="G259" s="189">
        <f t="shared" si="126"/>
        <v>1612.5</v>
      </c>
      <c r="H259" s="189">
        <f t="shared" si="126"/>
        <v>1612.5</v>
      </c>
      <c r="I259" s="189">
        <f>SUM(I251:I258)</f>
        <v>2042.5</v>
      </c>
      <c r="J259" s="189">
        <f t="shared" si="126"/>
        <v>2150</v>
      </c>
      <c r="K259" s="189">
        <f t="shared" si="126"/>
        <v>2365</v>
      </c>
      <c r="L259" s="189">
        <f t="shared" si="126"/>
        <v>2419.1</v>
      </c>
      <c r="M259" s="189">
        <f t="shared" si="126"/>
        <v>2795</v>
      </c>
      <c r="N259" s="189">
        <f t="shared" si="126"/>
        <v>3117.5</v>
      </c>
      <c r="O259" s="189">
        <f t="shared" si="126"/>
        <v>3440</v>
      </c>
      <c r="P259" s="190">
        <f t="shared" si="126"/>
        <v>28004.099999999995</v>
      </c>
      <c r="Q259" s="321"/>
      <c r="R259" s="327">
        <f t="shared" ref="R259:AA259" si="127">SUM(R251:R258)</f>
        <v>0</v>
      </c>
      <c r="S259" s="328">
        <f t="shared" ref="S259" si="128">SUM(S251:S258)</f>
        <v>0</v>
      </c>
      <c r="T259" s="328">
        <f t="shared" si="127"/>
        <v>0</v>
      </c>
      <c r="U259" s="328">
        <f t="shared" si="127"/>
        <v>0</v>
      </c>
      <c r="V259" s="328">
        <f t="shared" si="127"/>
        <v>0</v>
      </c>
      <c r="W259" s="328">
        <f t="shared" si="127"/>
        <v>0</v>
      </c>
      <c r="X259" s="328">
        <f t="shared" si="127"/>
        <v>0</v>
      </c>
      <c r="Y259" s="328">
        <f>SUM(Y251:Y258)</f>
        <v>0</v>
      </c>
      <c r="Z259" s="328">
        <f>SUM(Z251:Z258)</f>
        <v>0</v>
      </c>
      <c r="AA259" s="329">
        <f t="shared" si="127"/>
        <v>0</v>
      </c>
      <c r="AB259" s="313"/>
    </row>
    <row r="260" spans="1:29" x14ac:dyDescent="0.25">
      <c r="Q260" s="321"/>
      <c r="R260" s="321"/>
      <c r="V260" s="319"/>
    </row>
    <row r="261" spans="1:29" x14ac:dyDescent="0.25">
      <c r="B261" s="173" t="s">
        <v>672</v>
      </c>
      <c r="V261" s="319"/>
    </row>
    <row r="262" spans="1:29" x14ac:dyDescent="0.25">
      <c r="B262" s="24" t="s">
        <v>32</v>
      </c>
      <c r="C262" s="579">
        <v>0</v>
      </c>
      <c r="D262" s="579">
        <v>4</v>
      </c>
      <c r="E262" s="579">
        <v>10</v>
      </c>
      <c r="F262" s="579">
        <v>25</v>
      </c>
      <c r="G262" s="579">
        <v>50</v>
      </c>
      <c r="H262" s="579">
        <v>150</v>
      </c>
      <c r="I262" s="579">
        <v>190</v>
      </c>
      <c r="J262" s="579">
        <v>200</v>
      </c>
      <c r="K262" s="579">
        <v>220</v>
      </c>
      <c r="L262" s="579">
        <v>225</v>
      </c>
      <c r="M262" s="579">
        <v>260</v>
      </c>
      <c r="N262" s="579">
        <v>290</v>
      </c>
      <c r="O262" s="579">
        <v>320</v>
      </c>
      <c r="P262" s="192">
        <f t="shared" ref="P262:P272" si="129">SUM(C262:O262)</f>
        <v>1944</v>
      </c>
      <c r="Q262" s="321"/>
      <c r="R262" s="174"/>
      <c r="S262" s="174"/>
      <c r="T262" s="174"/>
      <c r="U262" s="174"/>
      <c r="V262" s="176">
        <v>0</v>
      </c>
      <c r="W262" s="174"/>
      <c r="X262" s="174"/>
      <c r="Y262" s="174"/>
      <c r="Z262" s="174"/>
      <c r="AA262" s="174"/>
    </row>
    <row r="263" spans="1:29" x14ac:dyDescent="0.25">
      <c r="B263" s="25" t="s">
        <v>260</v>
      </c>
      <c r="C263" s="579">
        <v>0</v>
      </c>
      <c r="D263" s="579">
        <v>4</v>
      </c>
      <c r="E263" s="579">
        <v>10</v>
      </c>
      <c r="F263" s="579">
        <v>25</v>
      </c>
      <c r="G263" s="579">
        <v>50</v>
      </c>
      <c r="H263" s="579">
        <v>150</v>
      </c>
      <c r="I263" s="579">
        <v>190</v>
      </c>
      <c r="J263" s="579">
        <v>200</v>
      </c>
      <c r="K263" s="579">
        <v>220</v>
      </c>
      <c r="L263" s="579">
        <v>225</v>
      </c>
      <c r="M263" s="579">
        <v>260</v>
      </c>
      <c r="N263" s="579">
        <v>290</v>
      </c>
      <c r="O263" s="579">
        <v>320</v>
      </c>
      <c r="P263" s="193">
        <f t="shared" si="129"/>
        <v>1944</v>
      </c>
      <c r="Q263" s="321"/>
      <c r="R263" s="174"/>
      <c r="S263" s="174"/>
      <c r="T263" s="174"/>
      <c r="U263" s="174"/>
      <c r="V263" s="177">
        <v>0</v>
      </c>
      <c r="W263" s="174"/>
      <c r="X263" s="174"/>
      <c r="Y263" s="174"/>
      <c r="Z263" s="174"/>
      <c r="AA263" s="174"/>
    </row>
    <row r="264" spans="1:29" x14ac:dyDescent="0.25">
      <c r="B264" s="25" t="s">
        <v>48</v>
      </c>
      <c r="C264" s="579">
        <v>187.5</v>
      </c>
      <c r="D264" s="579">
        <v>187.5</v>
      </c>
      <c r="E264" s="579">
        <v>187.5</v>
      </c>
      <c r="F264" s="579">
        <v>187.5</v>
      </c>
      <c r="G264" s="579">
        <v>187.5</v>
      </c>
      <c r="H264" s="579">
        <v>187.5</v>
      </c>
      <c r="I264" s="579">
        <v>237.5</v>
      </c>
      <c r="J264" s="579">
        <v>250</v>
      </c>
      <c r="K264" s="579">
        <v>275</v>
      </c>
      <c r="L264" s="579">
        <v>281.3</v>
      </c>
      <c r="M264" s="579">
        <v>325</v>
      </c>
      <c r="N264" s="579">
        <v>362.5</v>
      </c>
      <c r="O264" s="579">
        <v>400</v>
      </c>
      <c r="P264" s="193">
        <f t="shared" si="129"/>
        <v>3256.3</v>
      </c>
      <c r="Q264" s="321"/>
      <c r="R264" s="174"/>
      <c r="S264" s="174"/>
      <c r="T264" s="174"/>
      <c r="U264" s="174"/>
      <c r="V264" s="177">
        <v>0</v>
      </c>
      <c r="W264" s="174"/>
      <c r="X264" s="174"/>
      <c r="Y264" s="174"/>
      <c r="Z264" s="174"/>
      <c r="AA264" s="174"/>
    </row>
    <row r="265" spans="1:29" x14ac:dyDescent="0.25">
      <c r="B265" s="25" t="s">
        <v>40</v>
      </c>
      <c r="C265" s="579">
        <v>187.5</v>
      </c>
      <c r="D265" s="579">
        <v>187.5</v>
      </c>
      <c r="E265" s="579">
        <v>187.5</v>
      </c>
      <c r="F265" s="579">
        <v>187.5</v>
      </c>
      <c r="G265" s="579">
        <v>187.5</v>
      </c>
      <c r="H265" s="579">
        <v>187.5</v>
      </c>
      <c r="I265" s="579">
        <v>237.5</v>
      </c>
      <c r="J265" s="579">
        <v>250</v>
      </c>
      <c r="K265" s="579">
        <v>275</v>
      </c>
      <c r="L265" s="579">
        <v>281.3</v>
      </c>
      <c r="M265" s="579">
        <v>325</v>
      </c>
      <c r="N265" s="579">
        <v>362.5</v>
      </c>
      <c r="O265" s="579">
        <v>400</v>
      </c>
      <c r="P265" s="193">
        <f t="shared" si="129"/>
        <v>3256.3</v>
      </c>
      <c r="Q265" s="321"/>
      <c r="R265" s="174"/>
      <c r="S265" s="174"/>
      <c r="T265" s="174"/>
      <c r="U265" s="174"/>
      <c r="V265" s="177">
        <v>0</v>
      </c>
      <c r="W265" s="174"/>
      <c r="X265" s="174"/>
      <c r="Y265" s="174"/>
      <c r="Z265" s="174"/>
      <c r="AA265" s="174"/>
    </row>
    <row r="266" spans="1:29" x14ac:dyDescent="0.25">
      <c r="B266" s="25" t="s">
        <v>70</v>
      </c>
      <c r="C266" s="579">
        <v>2</v>
      </c>
      <c r="D266" s="579">
        <v>4</v>
      </c>
      <c r="E266" s="579">
        <v>10</v>
      </c>
      <c r="F266" s="579">
        <v>25</v>
      </c>
      <c r="G266" s="579">
        <v>50</v>
      </c>
      <c r="H266" s="579">
        <v>150</v>
      </c>
      <c r="I266" s="579">
        <v>190</v>
      </c>
      <c r="J266" s="579">
        <v>200</v>
      </c>
      <c r="K266" s="579">
        <v>220</v>
      </c>
      <c r="L266" s="579">
        <v>225</v>
      </c>
      <c r="M266" s="579">
        <v>260</v>
      </c>
      <c r="N266" s="579">
        <v>290</v>
      </c>
      <c r="O266" s="579">
        <v>320</v>
      </c>
      <c r="P266" s="193">
        <f t="shared" si="129"/>
        <v>1946</v>
      </c>
      <c r="Q266" s="321"/>
      <c r="R266" s="174"/>
      <c r="S266" s="174"/>
      <c r="T266" s="174"/>
      <c r="U266" s="174"/>
      <c r="V266" s="177">
        <v>0</v>
      </c>
      <c r="W266" s="174"/>
      <c r="X266" s="174"/>
      <c r="Y266" s="174"/>
      <c r="Z266" s="174"/>
      <c r="AA266" s="174"/>
    </row>
    <row r="267" spans="1:29" x14ac:dyDescent="0.25">
      <c r="B267" s="25" t="s">
        <v>90</v>
      </c>
      <c r="C267" s="579">
        <v>187.5</v>
      </c>
      <c r="D267" s="579">
        <v>187.5</v>
      </c>
      <c r="E267" s="579">
        <v>187.5</v>
      </c>
      <c r="F267" s="579">
        <v>187.5</v>
      </c>
      <c r="G267" s="579">
        <v>187.5</v>
      </c>
      <c r="H267" s="579">
        <v>187.5</v>
      </c>
      <c r="I267" s="579">
        <v>237.5</v>
      </c>
      <c r="J267" s="579">
        <v>250</v>
      </c>
      <c r="K267" s="579">
        <v>275</v>
      </c>
      <c r="L267" s="579">
        <v>281.3</v>
      </c>
      <c r="M267" s="579">
        <v>325</v>
      </c>
      <c r="N267" s="579">
        <v>362.5</v>
      </c>
      <c r="O267" s="579">
        <v>400</v>
      </c>
      <c r="P267" s="193">
        <f t="shared" si="129"/>
        <v>3256.3</v>
      </c>
      <c r="Q267" s="321"/>
      <c r="R267" s="174"/>
      <c r="S267" s="174"/>
      <c r="T267" s="174"/>
      <c r="U267" s="174"/>
      <c r="V267" s="177">
        <v>0</v>
      </c>
      <c r="W267" s="174"/>
      <c r="X267" s="174"/>
      <c r="Y267" s="174"/>
      <c r="Z267" s="174"/>
      <c r="AA267" s="174"/>
    </row>
    <row r="268" spans="1:29" x14ac:dyDescent="0.25">
      <c r="B268" s="25" t="s">
        <v>121</v>
      </c>
      <c r="C268" s="579">
        <v>187.5</v>
      </c>
      <c r="D268" s="579">
        <v>187.5</v>
      </c>
      <c r="E268" s="579">
        <v>187.5</v>
      </c>
      <c r="F268" s="579">
        <v>187.5</v>
      </c>
      <c r="G268" s="579">
        <v>187.5</v>
      </c>
      <c r="H268" s="579">
        <v>187.5</v>
      </c>
      <c r="I268" s="579">
        <v>237.5</v>
      </c>
      <c r="J268" s="579">
        <v>250</v>
      </c>
      <c r="K268" s="579">
        <v>275</v>
      </c>
      <c r="L268" s="579">
        <v>281.3</v>
      </c>
      <c r="M268" s="579">
        <v>325</v>
      </c>
      <c r="N268" s="579">
        <v>362.5</v>
      </c>
      <c r="O268" s="579">
        <v>400</v>
      </c>
      <c r="P268" s="193">
        <f t="shared" si="129"/>
        <v>3256.3</v>
      </c>
      <c r="Q268" s="321"/>
      <c r="R268" s="174"/>
      <c r="S268" s="174"/>
      <c r="T268" s="174"/>
      <c r="U268" s="174"/>
      <c r="V268" s="177">
        <v>0</v>
      </c>
      <c r="W268" s="174"/>
      <c r="X268" s="174"/>
      <c r="Y268" s="174"/>
      <c r="Z268" s="174"/>
      <c r="AA268" s="174"/>
    </row>
    <row r="269" spans="1:29" x14ac:dyDescent="0.25">
      <c r="B269" s="25" t="s">
        <v>128</v>
      </c>
      <c r="C269" s="579">
        <v>0</v>
      </c>
      <c r="D269" s="579">
        <v>4</v>
      </c>
      <c r="E269" s="579">
        <v>10</v>
      </c>
      <c r="F269" s="579">
        <v>25</v>
      </c>
      <c r="G269" s="579">
        <v>50</v>
      </c>
      <c r="H269" s="579">
        <v>150</v>
      </c>
      <c r="I269" s="579">
        <v>190</v>
      </c>
      <c r="J269" s="579">
        <v>200</v>
      </c>
      <c r="K269" s="579">
        <v>220</v>
      </c>
      <c r="L269" s="579">
        <v>225</v>
      </c>
      <c r="M269" s="579">
        <v>260</v>
      </c>
      <c r="N269" s="579">
        <v>290</v>
      </c>
      <c r="O269" s="579">
        <v>320</v>
      </c>
      <c r="P269" s="193">
        <f t="shared" si="129"/>
        <v>1944</v>
      </c>
      <c r="Q269" s="321"/>
      <c r="R269" s="174"/>
      <c r="S269" s="174"/>
      <c r="T269" s="174"/>
      <c r="U269" s="174"/>
      <c r="V269" s="177">
        <v>0</v>
      </c>
      <c r="W269" s="174"/>
      <c r="X269" s="174"/>
      <c r="Y269" s="174"/>
      <c r="Z269" s="174"/>
      <c r="AA269" s="174"/>
    </row>
    <row r="270" spans="1:29" x14ac:dyDescent="0.25">
      <c r="B270" s="25" t="s">
        <v>156</v>
      </c>
      <c r="C270" s="579">
        <v>187.5</v>
      </c>
      <c r="D270" s="579">
        <v>187.5</v>
      </c>
      <c r="E270" s="579">
        <v>187.5</v>
      </c>
      <c r="F270" s="579">
        <v>187.5</v>
      </c>
      <c r="G270" s="579">
        <v>187.5</v>
      </c>
      <c r="H270" s="579">
        <v>187.5</v>
      </c>
      <c r="I270" s="579">
        <v>237.5</v>
      </c>
      <c r="J270" s="579">
        <v>250</v>
      </c>
      <c r="K270" s="579">
        <v>275</v>
      </c>
      <c r="L270" s="579">
        <v>281.3</v>
      </c>
      <c r="M270" s="579">
        <v>325</v>
      </c>
      <c r="N270" s="579">
        <v>362.5</v>
      </c>
      <c r="O270" s="579">
        <v>400</v>
      </c>
      <c r="P270" s="193">
        <f t="shared" si="129"/>
        <v>3256.3</v>
      </c>
      <c r="Q270" s="321"/>
      <c r="R270" s="174"/>
      <c r="S270" s="174"/>
      <c r="T270" s="174"/>
      <c r="U270" s="174"/>
      <c r="V270" s="177">
        <v>0</v>
      </c>
      <c r="W270" s="174"/>
      <c r="X270" s="174"/>
      <c r="Y270" s="174"/>
      <c r="Z270" s="174"/>
      <c r="AA270" s="174"/>
    </row>
    <row r="271" spans="1:29" x14ac:dyDescent="0.25">
      <c r="B271" s="25" t="s">
        <v>144</v>
      </c>
      <c r="C271" s="579">
        <v>0</v>
      </c>
      <c r="D271" s="579">
        <v>4</v>
      </c>
      <c r="E271" s="579">
        <v>10</v>
      </c>
      <c r="F271" s="579">
        <v>25</v>
      </c>
      <c r="G271" s="579">
        <v>50</v>
      </c>
      <c r="H271" s="579">
        <v>150</v>
      </c>
      <c r="I271" s="579">
        <v>190</v>
      </c>
      <c r="J271" s="579">
        <v>200</v>
      </c>
      <c r="K271" s="579">
        <v>220</v>
      </c>
      <c r="L271" s="579">
        <v>225</v>
      </c>
      <c r="M271" s="579">
        <v>260</v>
      </c>
      <c r="N271" s="579">
        <v>290</v>
      </c>
      <c r="O271" s="579">
        <v>320</v>
      </c>
      <c r="P271" s="193">
        <f t="shared" si="129"/>
        <v>1944</v>
      </c>
      <c r="Q271" s="321"/>
      <c r="R271" s="174"/>
      <c r="S271" s="174"/>
      <c r="T271" s="174"/>
      <c r="U271" s="174"/>
      <c r="V271" s="177">
        <v>0</v>
      </c>
      <c r="W271" s="174"/>
      <c r="X271" s="174"/>
      <c r="Y271" s="174"/>
      <c r="Z271" s="174"/>
      <c r="AA271" s="174"/>
    </row>
    <row r="272" spans="1:29" x14ac:dyDescent="0.25">
      <c r="B272" s="26" t="s">
        <v>278</v>
      </c>
      <c r="C272" s="579">
        <v>187.5</v>
      </c>
      <c r="D272" s="579">
        <v>187.5</v>
      </c>
      <c r="E272" s="579">
        <v>187.5</v>
      </c>
      <c r="F272" s="579">
        <v>187.5</v>
      </c>
      <c r="G272" s="579">
        <v>187.5</v>
      </c>
      <c r="H272" s="579">
        <v>187.5</v>
      </c>
      <c r="I272" s="579">
        <v>237.5</v>
      </c>
      <c r="J272" s="579">
        <v>250</v>
      </c>
      <c r="K272" s="579">
        <v>275</v>
      </c>
      <c r="L272" s="579">
        <v>281.3</v>
      </c>
      <c r="M272" s="579">
        <v>325</v>
      </c>
      <c r="N272" s="579">
        <v>362.5</v>
      </c>
      <c r="O272" s="579">
        <v>400</v>
      </c>
      <c r="P272" s="191">
        <f t="shared" si="129"/>
        <v>3256.3</v>
      </c>
      <c r="Q272" s="321"/>
      <c r="R272" s="174"/>
      <c r="S272" s="174"/>
      <c r="T272" s="174"/>
      <c r="U272" s="174"/>
      <c r="V272" s="177">
        <v>0</v>
      </c>
      <c r="W272" s="174"/>
      <c r="X272" s="174"/>
      <c r="Y272" s="174"/>
      <c r="Z272" s="174"/>
      <c r="AA272" s="174"/>
      <c r="AC272" s="580"/>
    </row>
    <row r="273" spans="1:29" hidden="1" x14ac:dyDescent="0.25">
      <c r="A273" s="313"/>
      <c r="B273" s="241" t="s">
        <v>255</v>
      </c>
      <c r="C273" s="188">
        <f t="shared" ref="C273:P273" si="130">SUM(C262:C272)</f>
        <v>1127</v>
      </c>
      <c r="D273" s="189">
        <f t="shared" si="130"/>
        <v>1145</v>
      </c>
      <c r="E273" s="189">
        <f t="shared" si="130"/>
        <v>1175</v>
      </c>
      <c r="F273" s="189">
        <f t="shared" si="130"/>
        <v>1250</v>
      </c>
      <c r="G273" s="189">
        <f t="shared" si="130"/>
        <v>1375</v>
      </c>
      <c r="H273" s="189">
        <f t="shared" si="130"/>
        <v>1875</v>
      </c>
      <c r="I273" s="189">
        <f t="shared" si="130"/>
        <v>2375</v>
      </c>
      <c r="J273" s="189">
        <f t="shared" si="130"/>
        <v>2500</v>
      </c>
      <c r="K273" s="189">
        <f t="shared" si="130"/>
        <v>2750</v>
      </c>
      <c r="L273" s="189">
        <f t="shared" si="130"/>
        <v>2812.8</v>
      </c>
      <c r="M273" s="189">
        <f t="shared" si="130"/>
        <v>3250</v>
      </c>
      <c r="N273" s="189">
        <f t="shared" si="130"/>
        <v>3625</v>
      </c>
      <c r="O273" s="189">
        <f t="shared" si="130"/>
        <v>4000</v>
      </c>
      <c r="P273" s="190">
        <f t="shared" si="130"/>
        <v>29259.8</v>
      </c>
      <c r="Q273" s="321"/>
      <c r="R273" s="327">
        <f t="shared" ref="R273:AA273" si="131">SUM(R262:R272)</f>
        <v>0</v>
      </c>
      <c r="S273" s="328">
        <f t="shared" ref="S273" si="132">SUM(S262:S272)</f>
        <v>0</v>
      </c>
      <c r="T273" s="328">
        <f t="shared" si="131"/>
        <v>0</v>
      </c>
      <c r="U273" s="328">
        <f t="shared" si="131"/>
        <v>0</v>
      </c>
      <c r="V273" s="328">
        <f t="shared" si="131"/>
        <v>0</v>
      </c>
      <c r="W273" s="328">
        <f t="shared" si="131"/>
        <v>0</v>
      </c>
      <c r="X273" s="328">
        <f t="shared" si="131"/>
        <v>0</v>
      </c>
      <c r="Y273" s="328">
        <f t="shared" si="131"/>
        <v>0</v>
      </c>
      <c r="Z273" s="328">
        <f t="shared" ref="Z273" si="133">SUM(Z262:Z272)</f>
        <v>0</v>
      </c>
      <c r="AA273" s="329">
        <f t="shared" si="131"/>
        <v>0</v>
      </c>
      <c r="AB273" s="313"/>
    </row>
    <row r="274" spans="1:29" x14ac:dyDescent="0.25">
      <c r="Q274" s="321"/>
      <c r="R274" s="321"/>
      <c r="V274" s="319"/>
    </row>
    <row r="275" spans="1:29" x14ac:dyDescent="0.25">
      <c r="B275" s="173" t="s">
        <v>673</v>
      </c>
      <c r="V275" s="319"/>
    </row>
    <row r="276" spans="1:29" x14ac:dyDescent="0.25">
      <c r="B276" s="86" t="s">
        <v>72</v>
      </c>
      <c r="C276" s="579">
        <v>187.5</v>
      </c>
      <c r="D276" s="579">
        <v>187.5</v>
      </c>
      <c r="E276" s="579">
        <v>187.5</v>
      </c>
      <c r="F276" s="579">
        <v>187.5</v>
      </c>
      <c r="G276" s="579">
        <v>187.5</v>
      </c>
      <c r="H276" s="579">
        <v>187.5</v>
      </c>
      <c r="I276" s="579">
        <v>237.5</v>
      </c>
      <c r="J276" s="579">
        <v>250</v>
      </c>
      <c r="K276" s="579">
        <v>275</v>
      </c>
      <c r="L276" s="579">
        <v>281.3</v>
      </c>
      <c r="M276" s="579">
        <v>325</v>
      </c>
      <c r="N276" s="579">
        <v>362.5</v>
      </c>
      <c r="O276" s="579">
        <v>400</v>
      </c>
      <c r="P276" s="192">
        <f>SUM(C276:O276)</f>
        <v>3256.3</v>
      </c>
      <c r="Q276" s="321"/>
      <c r="R276" s="174"/>
      <c r="S276" s="174"/>
      <c r="T276" s="174"/>
      <c r="U276" s="174"/>
      <c r="V276" s="176">
        <v>0</v>
      </c>
      <c r="W276" s="174"/>
      <c r="X276" s="174"/>
      <c r="Y276" s="174"/>
      <c r="Z276" s="174"/>
      <c r="AA276" s="174"/>
    </row>
    <row r="277" spans="1:29" x14ac:dyDescent="0.25">
      <c r="B277" s="87" t="s">
        <v>158</v>
      </c>
      <c r="C277" s="579">
        <v>187.5</v>
      </c>
      <c r="D277" s="579">
        <v>187.5</v>
      </c>
      <c r="E277" s="579">
        <v>187.5</v>
      </c>
      <c r="F277" s="579">
        <v>187.5</v>
      </c>
      <c r="G277" s="579">
        <v>187.5</v>
      </c>
      <c r="H277" s="579">
        <v>187.5</v>
      </c>
      <c r="I277" s="579">
        <v>237.5</v>
      </c>
      <c r="J277" s="579">
        <v>250</v>
      </c>
      <c r="K277" s="579">
        <v>275</v>
      </c>
      <c r="L277" s="579">
        <v>281.3</v>
      </c>
      <c r="M277" s="579">
        <v>325</v>
      </c>
      <c r="N277" s="579">
        <v>362.5</v>
      </c>
      <c r="O277" s="579">
        <v>400</v>
      </c>
      <c r="P277" s="193">
        <f>SUM(C277:O277)</f>
        <v>3256.3</v>
      </c>
      <c r="Q277" s="321"/>
      <c r="R277" s="174"/>
      <c r="S277" s="174"/>
      <c r="T277" s="174"/>
      <c r="U277" s="174"/>
      <c r="V277" s="177">
        <v>0</v>
      </c>
      <c r="W277" s="174"/>
      <c r="X277" s="174"/>
      <c r="Y277" s="174"/>
      <c r="Z277" s="174"/>
      <c r="AA277" s="174"/>
    </row>
    <row r="278" spans="1:29" x14ac:dyDescent="0.25">
      <c r="B278" s="88" t="s">
        <v>279</v>
      </c>
      <c r="C278" s="579">
        <v>187.5</v>
      </c>
      <c r="D278" s="579">
        <v>187.5</v>
      </c>
      <c r="E278" s="579">
        <v>187.5</v>
      </c>
      <c r="F278" s="579">
        <v>187.5</v>
      </c>
      <c r="G278" s="579">
        <v>187.5</v>
      </c>
      <c r="H278" s="579">
        <v>187.5</v>
      </c>
      <c r="I278" s="579">
        <v>237.5</v>
      </c>
      <c r="J278" s="579">
        <v>250</v>
      </c>
      <c r="K278" s="579">
        <v>275</v>
      </c>
      <c r="L278" s="579">
        <v>281.3</v>
      </c>
      <c r="M278" s="579">
        <v>325</v>
      </c>
      <c r="N278" s="579">
        <v>362.5</v>
      </c>
      <c r="O278" s="579">
        <v>400</v>
      </c>
      <c r="P278" s="191">
        <f>SUM(C278:O278)</f>
        <v>3256.3</v>
      </c>
      <c r="Q278" s="321"/>
      <c r="R278" s="174"/>
      <c r="S278" s="174"/>
      <c r="T278" s="174"/>
      <c r="U278" s="174"/>
      <c r="V278" s="177">
        <v>0</v>
      </c>
      <c r="W278" s="174"/>
      <c r="X278" s="174"/>
      <c r="Y278" s="174"/>
      <c r="Z278" s="174"/>
      <c r="AA278" s="174"/>
      <c r="AC278" s="580"/>
    </row>
    <row r="279" spans="1:29" hidden="1" x14ac:dyDescent="0.25">
      <c r="A279" s="313"/>
      <c r="B279" s="241" t="s">
        <v>256</v>
      </c>
      <c r="C279" s="188">
        <f t="shared" ref="C279:P279" si="134">SUM(C276:C278)</f>
        <v>562.5</v>
      </c>
      <c r="D279" s="189">
        <f t="shared" si="134"/>
        <v>562.5</v>
      </c>
      <c r="E279" s="189">
        <f t="shared" si="134"/>
        <v>562.5</v>
      </c>
      <c r="F279" s="189">
        <f t="shared" si="134"/>
        <v>562.5</v>
      </c>
      <c r="G279" s="189">
        <f t="shared" si="134"/>
        <v>562.5</v>
      </c>
      <c r="H279" s="189">
        <f t="shared" si="134"/>
        <v>562.5</v>
      </c>
      <c r="I279" s="189">
        <f>SUM(I276:I278)</f>
        <v>712.5</v>
      </c>
      <c r="J279" s="189">
        <f t="shared" si="134"/>
        <v>750</v>
      </c>
      <c r="K279" s="189">
        <f t="shared" si="134"/>
        <v>825</v>
      </c>
      <c r="L279" s="189">
        <f t="shared" si="134"/>
        <v>843.90000000000009</v>
      </c>
      <c r="M279" s="189">
        <f t="shared" si="134"/>
        <v>975</v>
      </c>
      <c r="N279" s="189">
        <f t="shared" si="134"/>
        <v>1087.5</v>
      </c>
      <c r="O279" s="189">
        <f t="shared" si="134"/>
        <v>1200</v>
      </c>
      <c r="P279" s="190">
        <f t="shared" si="134"/>
        <v>9768.9000000000015</v>
      </c>
      <c r="Q279" s="321"/>
      <c r="R279" s="327">
        <f t="shared" ref="R279:AA279" si="135">SUM(R276:R278)</f>
        <v>0</v>
      </c>
      <c r="S279" s="328">
        <f t="shared" ref="S279" si="136">SUM(S276:S278)</f>
        <v>0</v>
      </c>
      <c r="T279" s="328">
        <f t="shared" si="135"/>
        <v>0</v>
      </c>
      <c r="U279" s="328">
        <f t="shared" si="135"/>
        <v>0</v>
      </c>
      <c r="V279" s="328">
        <f t="shared" si="135"/>
        <v>0</v>
      </c>
      <c r="W279" s="328">
        <f t="shared" si="135"/>
        <v>0</v>
      </c>
      <c r="X279" s="328">
        <f t="shared" si="135"/>
        <v>0</v>
      </c>
      <c r="Y279" s="328">
        <f>SUM(Y276:Y278)</f>
        <v>0</v>
      </c>
      <c r="Z279" s="328">
        <f>SUM(Z276:Z278)</f>
        <v>0</v>
      </c>
      <c r="AA279" s="329">
        <f t="shared" si="135"/>
        <v>0</v>
      </c>
      <c r="AB279" s="313"/>
    </row>
    <row r="280" spans="1:29" x14ac:dyDescent="0.25">
      <c r="B280" s="84"/>
      <c r="C280" s="85"/>
      <c r="D280" s="85"/>
      <c r="E280" s="85"/>
      <c r="F280" s="85"/>
      <c r="G280" s="85"/>
      <c r="H280" s="85"/>
      <c r="I280" s="85"/>
      <c r="J280" s="85"/>
      <c r="K280" s="85"/>
      <c r="L280" s="85"/>
      <c r="M280" s="85"/>
      <c r="N280" s="85"/>
      <c r="O280" s="85"/>
      <c r="P280" s="85"/>
      <c r="Q280" s="321"/>
      <c r="R280" s="321"/>
      <c r="V280" s="319"/>
    </row>
    <row r="281" spans="1:29" x14ac:dyDescent="0.25">
      <c r="B281" s="173" t="s">
        <v>674</v>
      </c>
      <c r="V281" s="319"/>
    </row>
    <row r="282" spans="1:29" x14ac:dyDescent="0.25">
      <c r="B282" s="86" t="s">
        <v>193</v>
      </c>
      <c r="C282" s="579">
        <v>187.5</v>
      </c>
      <c r="D282" s="579">
        <v>187.5</v>
      </c>
      <c r="E282" s="579">
        <v>187.5</v>
      </c>
      <c r="F282" s="579">
        <v>187.5</v>
      </c>
      <c r="G282" s="579">
        <v>187.5</v>
      </c>
      <c r="H282" s="579">
        <v>187.5</v>
      </c>
      <c r="I282" s="579">
        <v>237.5</v>
      </c>
      <c r="J282" s="579">
        <v>250</v>
      </c>
      <c r="K282" s="579">
        <v>275</v>
      </c>
      <c r="L282" s="579">
        <v>281.3</v>
      </c>
      <c r="M282" s="579">
        <v>325</v>
      </c>
      <c r="N282" s="579">
        <v>362.5</v>
      </c>
      <c r="O282" s="579">
        <v>400</v>
      </c>
      <c r="P282" s="192">
        <f>SUM(C282:O282)</f>
        <v>3256.3</v>
      </c>
      <c r="Q282" s="321"/>
      <c r="R282" s="174"/>
      <c r="S282" s="174"/>
      <c r="T282" s="174"/>
      <c r="U282" s="174"/>
      <c r="V282" s="176">
        <v>0</v>
      </c>
      <c r="W282" s="174"/>
      <c r="X282" s="174"/>
      <c r="Y282" s="174"/>
      <c r="Z282" s="174"/>
      <c r="AA282" s="174"/>
    </row>
    <row r="283" spans="1:29" x14ac:dyDescent="0.25">
      <c r="B283" s="88" t="s">
        <v>280</v>
      </c>
      <c r="C283" s="579">
        <v>187.5</v>
      </c>
      <c r="D283" s="579">
        <v>187.5</v>
      </c>
      <c r="E283" s="579">
        <v>187.5</v>
      </c>
      <c r="F283" s="579">
        <v>187.5</v>
      </c>
      <c r="G283" s="579">
        <v>187.5</v>
      </c>
      <c r="H283" s="579">
        <v>187.5</v>
      </c>
      <c r="I283" s="579">
        <v>237.5</v>
      </c>
      <c r="J283" s="579">
        <v>250</v>
      </c>
      <c r="K283" s="579">
        <v>275</v>
      </c>
      <c r="L283" s="579">
        <v>281.3</v>
      </c>
      <c r="M283" s="579">
        <v>325</v>
      </c>
      <c r="N283" s="579">
        <v>362.5</v>
      </c>
      <c r="O283" s="579">
        <v>400</v>
      </c>
      <c r="P283" s="191">
        <f>SUM(C283:O283)</f>
        <v>3256.3</v>
      </c>
      <c r="Q283" s="321"/>
      <c r="R283" s="174"/>
      <c r="S283" s="174"/>
      <c r="T283" s="174"/>
      <c r="U283" s="174"/>
      <c r="V283" s="178">
        <v>0</v>
      </c>
      <c r="W283" s="174"/>
      <c r="X283" s="174"/>
      <c r="Y283" s="174"/>
      <c r="Z283" s="174"/>
      <c r="AA283" s="174"/>
      <c r="AC283" s="580"/>
    </row>
    <row r="284" spans="1:29" hidden="1" x14ac:dyDescent="0.25">
      <c r="A284" s="313"/>
      <c r="B284" s="241" t="s">
        <v>257</v>
      </c>
      <c r="C284" s="188">
        <f t="shared" ref="C284:P284" si="137">SUM(C282:C283)</f>
        <v>375</v>
      </c>
      <c r="D284" s="189">
        <f t="shared" si="137"/>
        <v>375</v>
      </c>
      <c r="E284" s="189">
        <f t="shared" si="137"/>
        <v>375</v>
      </c>
      <c r="F284" s="189">
        <f t="shared" si="137"/>
        <v>375</v>
      </c>
      <c r="G284" s="189">
        <f t="shared" si="137"/>
        <v>375</v>
      </c>
      <c r="H284" s="189">
        <f t="shared" si="137"/>
        <v>375</v>
      </c>
      <c r="I284" s="189">
        <f t="shared" si="137"/>
        <v>475</v>
      </c>
      <c r="J284" s="189">
        <f t="shared" si="137"/>
        <v>500</v>
      </c>
      <c r="K284" s="189">
        <f t="shared" si="137"/>
        <v>550</v>
      </c>
      <c r="L284" s="189">
        <f t="shared" si="137"/>
        <v>562.6</v>
      </c>
      <c r="M284" s="189">
        <f t="shared" si="137"/>
        <v>650</v>
      </c>
      <c r="N284" s="189">
        <f t="shared" si="137"/>
        <v>725</v>
      </c>
      <c r="O284" s="189">
        <f t="shared" si="137"/>
        <v>800</v>
      </c>
      <c r="P284" s="190">
        <f t="shared" si="137"/>
        <v>6512.6</v>
      </c>
      <c r="Q284" s="321"/>
      <c r="R284" s="327">
        <f t="shared" ref="R284:AA284" si="138">SUM(R282:R283)</f>
        <v>0</v>
      </c>
      <c r="S284" s="328">
        <f t="shared" ref="S284" si="139">SUM(S282:S283)</f>
        <v>0</v>
      </c>
      <c r="T284" s="328">
        <f t="shared" si="138"/>
        <v>0</v>
      </c>
      <c r="U284" s="328">
        <f t="shared" si="138"/>
        <v>0</v>
      </c>
      <c r="V284" s="328">
        <f t="shared" si="138"/>
        <v>0</v>
      </c>
      <c r="W284" s="328">
        <f t="shared" si="138"/>
        <v>0</v>
      </c>
      <c r="X284" s="328">
        <f t="shared" si="138"/>
        <v>0</v>
      </c>
      <c r="Y284" s="328">
        <f t="shared" si="138"/>
        <v>0</v>
      </c>
      <c r="Z284" s="328">
        <f t="shared" ref="Z284" si="140">SUM(Z282:Z283)</f>
        <v>0</v>
      </c>
      <c r="AA284" s="329">
        <f t="shared" si="138"/>
        <v>0</v>
      </c>
      <c r="AB284" s="313"/>
    </row>
  </sheetData>
  <sheetProtection formatCells="0" formatColumns="0" formatRows="0" insertColumns="0"/>
  <mergeCells count="3">
    <mergeCell ref="C5:P5"/>
    <mergeCell ref="R5:AA5"/>
    <mergeCell ref="B222:B224"/>
  </mergeCells>
  <dataValidations disablePrompts="1" count="1">
    <dataValidation type="custom" allowBlank="1" showErrorMessage="1" errorTitle="Data entry error:" error="Please enter a numeric value or leave blank!" sqref="R276:AA278">
      <formula1>OR(ISNUMBER(R276),ISBLANK(R276))</formula1>
    </dataValidation>
  </dataValidations>
  <pageMargins left="0.7" right="0.7" top="0.75" bottom="0.75" header="0.3" footer="0.3"/>
  <pageSetup scale="53" fitToHeight="4" orientation="portrait" r:id="rId1"/>
  <headerFooter>
    <oddFooter>&amp;LPrinted: &amp;D&amp;R&amp;P</oddFooter>
  </headerFooter>
  <rowBreaks count="3" manualBreakCount="3">
    <brk id="78" max="27" man="1"/>
    <brk id="148" max="27" man="1"/>
    <brk id="234" max="2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S186"/>
  <sheetViews>
    <sheetView showGridLines="0" zoomScale="80" zoomScaleNormal="80" zoomScaleSheetLayoutView="80" workbookViewId="0">
      <pane xSplit="3" ySplit="8" topLeftCell="D9" activePane="bottomRight" state="frozen"/>
      <selection pane="topRight"/>
      <selection pane="bottomLeft"/>
      <selection pane="bottomRight" activeCell="D9" sqref="D9"/>
    </sheetView>
  </sheetViews>
  <sheetFormatPr defaultRowHeight="15" customHeight="1" x14ac:dyDescent="0.25"/>
  <cols>
    <col min="1" max="1" width="1.5703125" customWidth="1"/>
    <col min="2" max="2" width="4.28515625" customWidth="1"/>
    <col min="3" max="3" width="13" customWidth="1"/>
    <col min="4" max="5" width="11.5703125" style="152" customWidth="1"/>
    <col min="6" max="17" width="11.5703125" style="140" customWidth="1"/>
    <col min="18" max="18" width="14.140625" style="152" hidden="1" customWidth="1"/>
    <col min="19" max="19" width="1.7109375" customWidth="1"/>
  </cols>
  <sheetData>
    <row r="1" spans="1:19" ht="15.75" customHeight="1" x14ac:dyDescent="0.25">
      <c r="A1" s="5" t="str">
        <f>TemplateName</f>
        <v>CCAR 2014 Market Shocks: Severely Adverse Scenario</v>
      </c>
      <c r="B1" s="5"/>
      <c r="H1" s="141"/>
      <c r="P1"/>
      <c r="Q1"/>
      <c r="R1"/>
    </row>
    <row r="2" spans="1:19" ht="15.75" customHeight="1" x14ac:dyDescent="0.25">
      <c r="A2" t="s">
        <v>281</v>
      </c>
      <c r="B2" s="20"/>
      <c r="C2" s="12"/>
      <c r="D2" s="155"/>
      <c r="E2" s="155"/>
      <c r="F2" s="142"/>
      <c r="G2" s="142"/>
      <c r="H2" s="142"/>
      <c r="I2" s="142"/>
      <c r="K2" s="142"/>
      <c r="L2" s="142"/>
      <c r="M2" s="142"/>
      <c r="N2" s="142"/>
      <c r="O2" s="142"/>
      <c r="P2"/>
      <c r="Q2"/>
      <c r="R2"/>
    </row>
    <row r="3" spans="1:19" ht="15" customHeight="1" x14ac:dyDescent="0.25">
      <c r="B3" s="13"/>
      <c r="C3" s="4"/>
      <c r="D3" s="132"/>
      <c r="E3" s="132"/>
      <c r="F3" s="143"/>
      <c r="G3" s="143"/>
      <c r="H3" s="143"/>
      <c r="I3" s="143"/>
      <c r="J3" s="143"/>
      <c r="K3" s="143"/>
      <c r="L3" s="143"/>
      <c r="M3" s="143"/>
      <c r="N3" s="143"/>
      <c r="O3" s="143"/>
      <c r="P3" s="143"/>
      <c r="Q3" s="143"/>
      <c r="R3"/>
    </row>
    <row r="4" spans="1:19" ht="15" customHeight="1" x14ac:dyDescent="0.25">
      <c r="J4" s="144"/>
      <c r="K4" s="145"/>
      <c r="L4" s="146"/>
      <c r="Q4"/>
      <c r="R4"/>
    </row>
    <row r="5" spans="1:19" ht="21" customHeight="1" x14ac:dyDescent="0.35">
      <c r="B5" s="79" t="s">
        <v>737</v>
      </c>
      <c r="C5" s="89"/>
      <c r="D5" s="156"/>
      <c r="E5" s="156"/>
      <c r="F5" s="147"/>
      <c r="G5" s="147"/>
      <c r="H5" s="147"/>
      <c r="L5" s="148"/>
      <c r="P5" s="149"/>
      <c r="Q5"/>
      <c r="R5"/>
    </row>
    <row r="6" spans="1:19" ht="15" customHeight="1" x14ac:dyDescent="0.25">
      <c r="C6" s="4"/>
      <c r="D6" s="132"/>
      <c r="E6" s="132"/>
      <c r="F6" s="143"/>
      <c r="G6" s="143"/>
      <c r="H6" s="143"/>
      <c r="I6" s="143"/>
      <c r="J6" s="143"/>
      <c r="K6" s="143"/>
      <c r="L6" s="143"/>
      <c r="M6" s="143"/>
      <c r="N6" s="143"/>
      <c r="O6" s="143"/>
      <c r="P6" s="143"/>
      <c r="Q6" s="143"/>
    </row>
    <row r="7" spans="1:19" ht="15" customHeight="1" x14ac:dyDescent="0.25">
      <c r="D7" s="638" t="s">
        <v>263</v>
      </c>
      <c r="E7" s="639"/>
      <c r="F7" s="639"/>
      <c r="G7" s="639"/>
      <c r="H7" s="639"/>
      <c r="I7" s="639"/>
      <c r="J7" s="639"/>
      <c r="K7" s="639"/>
      <c r="L7" s="639"/>
      <c r="M7" s="639"/>
      <c r="N7" s="639"/>
      <c r="O7" s="640"/>
      <c r="P7" s="639"/>
      <c r="Q7" s="639"/>
      <c r="R7" s="641"/>
      <c r="S7" s="581"/>
    </row>
    <row r="8" spans="1:19" s="1" customFormat="1" ht="15" customHeight="1" x14ac:dyDescent="0.25">
      <c r="B8" s="23"/>
      <c r="C8" s="23"/>
      <c r="D8" s="157" t="s">
        <v>467</v>
      </c>
      <c r="E8" s="157" t="s">
        <v>198</v>
      </c>
      <c r="F8" s="150" t="s">
        <v>199</v>
      </c>
      <c r="G8" s="150" t="s">
        <v>200</v>
      </c>
      <c r="H8" s="150" t="s">
        <v>464</v>
      </c>
      <c r="I8" s="150" t="s">
        <v>468</v>
      </c>
      <c r="J8" s="150" t="s">
        <v>449</v>
      </c>
      <c r="K8" s="150" t="s">
        <v>450</v>
      </c>
      <c r="L8" s="150" t="s">
        <v>451</v>
      </c>
      <c r="M8" s="150" t="s">
        <v>452</v>
      </c>
      <c r="N8" s="150" t="s">
        <v>469</v>
      </c>
      <c r="O8" s="494" t="s">
        <v>465</v>
      </c>
      <c r="P8" s="150" t="s">
        <v>736</v>
      </c>
      <c r="Q8" s="150" t="s">
        <v>466</v>
      </c>
      <c r="R8" s="250"/>
    </row>
    <row r="9" spans="1:19" ht="15.75" customHeight="1" x14ac:dyDescent="0.25">
      <c r="C9" s="90" t="s">
        <v>6</v>
      </c>
      <c r="R9" s="153"/>
    </row>
    <row r="10" spans="1:19" ht="15" customHeight="1" x14ac:dyDescent="0.25">
      <c r="B10" s="635" t="s">
        <v>271</v>
      </c>
      <c r="C10" s="136" t="s">
        <v>467</v>
      </c>
      <c r="D10" s="578">
        <v>0.11600000000000001</v>
      </c>
      <c r="E10" s="578">
        <v>0.13900000000000001</v>
      </c>
      <c r="F10" s="578">
        <v>0.186</v>
      </c>
      <c r="G10" s="578">
        <v>0.20899999999999999</v>
      </c>
      <c r="H10" s="578">
        <v>0.23200000000000001</v>
      </c>
      <c r="I10" s="578">
        <v>0.21099999999999999</v>
      </c>
      <c r="J10" s="578">
        <v>0.22900000000000001</v>
      </c>
      <c r="K10" s="578">
        <v>0.23300000000000001</v>
      </c>
      <c r="L10" s="578">
        <v>0.222</v>
      </c>
      <c r="M10" s="578">
        <v>0.29499999999999998</v>
      </c>
      <c r="N10" s="578">
        <v>0.27700000000000002</v>
      </c>
      <c r="O10" s="578">
        <v>0.35099999999999998</v>
      </c>
      <c r="P10" s="578">
        <v>0.34599999999999997</v>
      </c>
      <c r="Q10" s="578">
        <v>0.38100000000000001</v>
      </c>
      <c r="R10" s="201"/>
    </row>
    <row r="11" spans="1:19" ht="15" customHeight="1" x14ac:dyDescent="0.25">
      <c r="B11" s="636"/>
      <c r="C11" s="136" t="s">
        <v>198</v>
      </c>
      <c r="D11" s="578">
        <v>0.16600000000000001</v>
      </c>
      <c r="E11" s="578">
        <v>0.16600000000000001</v>
      </c>
      <c r="F11" s="578">
        <v>0.16600000000000001</v>
      </c>
      <c r="G11" s="578">
        <v>0.19900000000000001</v>
      </c>
      <c r="H11" s="578">
        <v>0.248</v>
      </c>
      <c r="I11" s="578">
        <v>0.20799999999999999</v>
      </c>
      <c r="J11" s="578">
        <v>0.20899999999999999</v>
      </c>
      <c r="K11" s="578">
        <v>0.219</v>
      </c>
      <c r="L11" s="578">
        <v>0.20799999999999999</v>
      </c>
      <c r="M11" s="578">
        <v>0.27900000000000003</v>
      </c>
      <c r="N11" s="578">
        <v>0.26300000000000001</v>
      </c>
      <c r="O11" s="578">
        <v>0.33400000000000002</v>
      </c>
      <c r="P11" s="578">
        <v>0.32900000000000001</v>
      </c>
      <c r="Q11" s="578">
        <v>0.34899999999999998</v>
      </c>
      <c r="R11" s="201"/>
    </row>
    <row r="12" spans="1:19" ht="15" customHeight="1" x14ac:dyDescent="0.25">
      <c r="B12" s="636"/>
      <c r="C12" s="136" t="s">
        <v>199</v>
      </c>
      <c r="D12" s="578">
        <v>0.159</v>
      </c>
      <c r="E12" s="578">
        <v>0.159</v>
      </c>
      <c r="F12" s="578">
        <v>0.159</v>
      </c>
      <c r="G12" s="578">
        <v>0.159</v>
      </c>
      <c r="H12" s="578">
        <v>0.19800000000000001</v>
      </c>
      <c r="I12" s="578">
        <v>0.21199999999999999</v>
      </c>
      <c r="J12" s="578">
        <v>0.20200000000000001</v>
      </c>
      <c r="K12" s="578">
        <v>0.215</v>
      </c>
      <c r="L12" s="578">
        <v>0.20599999999999999</v>
      </c>
      <c r="M12" s="578">
        <v>0.27900000000000003</v>
      </c>
      <c r="N12" s="578">
        <v>0.26400000000000001</v>
      </c>
      <c r="O12" s="578">
        <v>0.33500000000000002</v>
      </c>
      <c r="P12" s="578">
        <v>0.33200000000000002</v>
      </c>
      <c r="Q12" s="578">
        <v>0.33100000000000002</v>
      </c>
      <c r="R12" s="201"/>
    </row>
    <row r="13" spans="1:19" ht="15" customHeight="1" x14ac:dyDescent="0.25">
      <c r="B13" s="636"/>
      <c r="C13" s="136" t="s">
        <v>200</v>
      </c>
      <c r="D13" s="578">
        <v>0.17199999999999999</v>
      </c>
      <c r="E13" s="578">
        <v>0.114</v>
      </c>
      <c r="F13" s="578">
        <v>0.114</v>
      </c>
      <c r="G13" s="578">
        <v>0.114</v>
      </c>
      <c r="H13" s="578">
        <v>0.34300000000000003</v>
      </c>
      <c r="I13" s="578">
        <v>0.25600000000000001</v>
      </c>
      <c r="J13" s="578">
        <v>0.224</v>
      </c>
      <c r="K13" s="578">
        <v>0.21199999999999999</v>
      </c>
      <c r="L13" s="578">
        <v>0.20599999999999999</v>
      </c>
      <c r="M13" s="578">
        <v>0.20100000000000001</v>
      </c>
      <c r="N13" s="578">
        <v>0.191</v>
      </c>
      <c r="O13" s="578">
        <v>0.22700000000000001</v>
      </c>
      <c r="P13" s="578">
        <v>0.26200000000000001</v>
      </c>
      <c r="Q13" s="578">
        <v>0.3</v>
      </c>
      <c r="R13" s="201"/>
    </row>
    <row r="14" spans="1:19" ht="15" customHeight="1" x14ac:dyDescent="0.25">
      <c r="B14" s="636"/>
      <c r="C14" s="136" t="s">
        <v>464</v>
      </c>
      <c r="D14" s="578">
        <v>0.17899999999999999</v>
      </c>
      <c r="E14" s="578">
        <v>0.27900000000000003</v>
      </c>
      <c r="F14" s="578">
        <v>0.34899999999999998</v>
      </c>
      <c r="G14" s="578">
        <v>0.41899999999999998</v>
      </c>
      <c r="H14" s="578">
        <v>0.498</v>
      </c>
      <c r="I14" s="578">
        <v>0.42</v>
      </c>
      <c r="J14" s="578">
        <v>0.36499999999999999</v>
      </c>
      <c r="K14" s="578">
        <v>0.20899999999999999</v>
      </c>
      <c r="L14" s="578">
        <v>0.20699999999999999</v>
      </c>
      <c r="M14" s="578">
        <v>0.20200000000000001</v>
      </c>
      <c r="N14" s="578">
        <v>0.19400000000000001</v>
      </c>
      <c r="O14" s="578">
        <v>0.193</v>
      </c>
      <c r="P14" s="578">
        <v>0.22900000000000001</v>
      </c>
      <c r="Q14" s="578">
        <v>0.26800000000000002</v>
      </c>
      <c r="R14" s="201"/>
    </row>
    <row r="15" spans="1:19" ht="15" customHeight="1" x14ac:dyDescent="0.25">
      <c r="B15" s="636"/>
      <c r="C15" s="136" t="s">
        <v>468</v>
      </c>
      <c r="D15" s="578">
        <v>0.35599999999999998</v>
      </c>
      <c r="E15" s="578">
        <v>0.39500000000000002</v>
      </c>
      <c r="F15" s="578">
        <v>0.47399999999999998</v>
      </c>
      <c r="G15" s="578">
        <v>0.55300000000000005</v>
      </c>
      <c r="H15" s="578">
        <v>0.63200000000000001</v>
      </c>
      <c r="I15" s="578">
        <v>0.51500000000000001</v>
      </c>
      <c r="J15" s="578">
        <v>0.32900000000000001</v>
      </c>
      <c r="K15" s="578">
        <v>0.20699999999999999</v>
      </c>
      <c r="L15" s="578">
        <v>0.20599999999999999</v>
      </c>
      <c r="M15" s="578">
        <v>0.21099999999999999</v>
      </c>
      <c r="N15" s="578">
        <v>0.20699999999999999</v>
      </c>
      <c r="O15" s="578">
        <v>0.20599999999999999</v>
      </c>
      <c r="P15" s="578">
        <v>0.20499999999999999</v>
      </c>
      <c r="Q15" s="578">
        <v>0.29099999999999998</v>
      </c>
      <c r="R15" s="201"/>
    </row>
    <row r="16" spans="1:19" ht="15" customHeight="1" x14ac:dyDescent="0.25">
      <c r="B16" s="636"/>
      <c r="C16" s="136" t="s">
        <v>449</v>
      </c>
      <c r="D16" s="578">
        <v>0.79900000000000004</v>
      </c>
      <c r="E16" s="578">
        <v>0.75900000000000001</v>
      </c>
      <c r="F16" s="578">
        <v>0.71899999999999997</v>
      </c>
      <c r="G16" s="578">
        <v>0.69499999999999995</v>
      </c>
      <c r="H16" s="578">
        <v>0.67900000000000005</v>
      </c>
      <c r="I16" s="578">
        <v>0.48799999999999999</v>
      </c>
      <c r="J16" s="578">
        <v>0.33</v>
      </c>
      <c r="K16" s="578">
        <v>0.217</v>
      </c>
      <c r="L16" s="578">
        <v>0.22</v>
      </c>
      <c r="M16" s="578">
        <v>0.22500000000000001</v>
      </c>
      <c r="N16" s="578">
        <v>0.223</v>
      </c>
      <c r="O16" s="578">
        <v>0.223</v>
      </c>
      <c r="P16" s="578">
        <v>0.222</v>
      </c>
      <c r="Q16" s="578">
        <v>0.31900000000000001</v>
      </c>
      <c r="R16" s="201"/>
    </row>
    <row r="17" spans="2:18" ht="15" customHeight="1" x14ac:dyDescent="0.25">
      <c r="B17" s="636"/>
      <c r="C17" s="136" t="s">
        <v>450</v>
      </c>
      <c r="D17" s="578">
        <v>1.149</v>
      </c>
      <c r="E17" s="578">
        <v>1.022</v>
      </c>
      <c r="F17" s="578">
        <v>0.89400000000000002</v>
      </c>
      <c r="G17" s="578">
        <v>0.76600000000000001</v>
      </c>
      <c r="H17" s="578">
        <v>0.63900000000000001</v>
      </c>
      <c r="I17" s="578">
        <v>0.47199999999999998</v>
      </c>
      <c r="J17" s="578">
        <v>0.34899999999999998</v>
      </c>
      <c r="K17" s="578">
        <v>0.33800000000000002</v>
      </c>
      <c r="L17" s="578">
        <v>0.34100000000000003</v>
      </c>
      <c r="M17" s="578">
        <v>0.35599999999999998</v>
      </c>
      <c r="N17" s="578">
        <v>0.36099999999999999</v>
      </c>
      <c r="O17" s="578">
        <v>0.31</v>
      </c>
      <c r="P17" s="578">
        <v>0.31</v>
      </c>
      <c r="Q17" s="578">
        <v>0.378</v>
      </c>
      <c r="R17" s="201"/>
    </row>
    <row r="18" spans="2:18" ht="15" customHeight="1" x14ac:dyDescent="0.25">
      <c r="B18" s="636"/>
      <c r="C18" s="136" t="s">
        <v>451</v>
      </c>
      <c r="D18" s="578">
        <v>1.2529999999999999</v>
      </c>
      <c r="E18" s="578">
        <v>1.06</v>
      </c>
      <c r="F18" s="578">
        <v>0.86699999999999999</v>
      </c>
      <c r="G18" s="578">
        <v>0.77100000000000002</v>
      </c>
      <c r="H18" s="578">
        <v>0.626</v>
      </c>
      <c r="I18" s="578">
        <v>0.45400000000000001</v>
      </c>
      <c r="J18" s="578">
        <v>0.36599999999999999</v>
      </c>
      <c r="K18" s="578">
        <v>0.35699999999999998</v>
      </c>
      <c r="L18" s="578">
        <v>0.371</v>
      </c>
      <c r="M18" s="578">
        <v>0.38400000000000001</v>
      </c>
      <c r="N18" s="578">
        <v>0.38800000000000001</v>
      </c>
      <c r="O18" s="578">
        <v>0.38900000000000001</v>
      </c>
      <c r="P18" s="578">
        <v>0.39800000000000002</v>
      </c>
      <c r="Q18" s="578">
        <v>0.41799999999999998</v>
      </c>
      <c r="R18" s="201"/>
    </row>
    <row r="19" spans="2:18" ht="15" customHeight="1" x14ac:dyDescent="0.25">
      <c r="B19" s="636"/>
      <c r="C19" s="136" t="s">
        <v>452</v>
      </c>
      <c r="D19" s="578">
        <v>1.1359999999999999</v>
      </c>
      <c r="E19" s="578">
        <v>0.92900000000000005</v>
      </c>
      <c r="F19" s="578">
        <v>0.77400000000000002</v>
      </c>
      <c r="G19" s="578">
        <v>0.61899999999999999</v>
      </c>
      <c r="H19" s="578">
        <v>0.51600000000000001</v>
      </c>
      <c r="I19" s="578">
        <v>0.41699999999999998</v>
      </c>
      <c r="J19" s="578">
        <v>0.39200000000000002</v>
      </c>
      <c r="K19" s="578">
        <v>0.38</v>
      </c>
      <c r="L19" s="578">
        <v>0.39600000000000002</v>
      </c>
      <c r="M19" s="578">
        <v>0.40899999999999997</v>
      </c>
      <c r="N19" s="578">
        <v>0.41</v>
      </c>
      <c r="O19" s="578">
        <v>0.41</v>
      </c>
      <c r="P19" s="578">
        <v>0.438</v>
      </c>
      <c r="Q19" s="578">
        <v>0.46300000000000002</v>
      </c>
      <c r="R19" s="201"/>
    </row>
    <row r="20" spans="2:18" ht="15" customHeight="1" x14ac:dyDescent="0.25">
      <c r="B20" s="636"/>
      <c r="C20" s="136" t="s">
        <v>469</v>
      </c>
      <c r="D20" s="578">
        <v>1.0569999999999999</v>
      </c>
      <c r="E20" s="578">
        <v>0.89</v>
      </c>
      <c r="F20" s="578">
        <v>0.72299999999999998</v>
      </c>
      <c r="G20" s="578">
        <v>0.57799999999999996</v>
      </c>
      <c r="H20" s="578">
        <v>0.44500000000000001</v>
      </c>
      <c r="I20" s="578">
        <v>0.39600000000000002</v>
      </c>
      <c r="J20" s="578">
        <v>0.40300000000000002</v>
      </c>
      <c r="K20" s="578">
        <v>0.41599999999999998</v>
      </c>
      <c r="L20" s="578">
        <v>0.42</v>
      </c>
      <c r="M20" s="578">
        <v>0.42399999999999999</v>
      </c>
      <c r="N20" s="578">
        <v>0.42099999999999999</v>
      </c>
      <c r="O20" s="578">
        <v>0.46300000000000002</v>
      </c>
      <c r="P20" s="578">
        <v>0.5</v>
      </c>
      <c r="Q20" s="578">
        <v>0.53100000000000003</v>
      </c>
      <c r="R20" s="201"/>
    </row>
    <row r="21" spans="2:18" ht="15" customHeight="1" x14ac:dyDescent="0.25">
      <c r="B21" s="636"/>
      <c r="C21" s="136" t="s">
        <v>465</v>
      </c>
      <c r="D21" s="578">
        <v>0.85699999999999998</v>
      </c>
      <c r="E21" s="578">
        <v>0.69599999999999995</v>
      </c>
      <c r="F21" s="578">
        <v>0.53500000000000003</v>
      </c>
      <c r="G21" s="578">
        <v>0.48199999999999998</v>
      </c>
      <c r="H21" s="578">
        <v>0.375</v>
      </c>
      <c r="I21" s="578">
        <v>0.38300000000000001</v>
      </c>
      <c r="J21" s="578">
        <v>0.38900000000000001</v>
      </c>
      <c r="K21" s="578">
        <v>0.40300000000000002</v>
      </c>
      <c r="L21" s="578">
        <v>0.40899999999999997</v>
      </c>
      <c r="M21" s="578">
        <v>0.41499999999999998</v>
      </c>
      <c r="N21" s="578">
        <v>0.48499999999999999</v>
      </c>
      <c r="O21" s="578">
        <v>0.53900000000000003</v>
      </c>
      <c r="P21" s="578">
        <v>0.58499999999999996</v>
      </c>
      <c r="Q21" s="578">
        <v>0.624</v>
      </c>
      <c r="R21" s="201"/>
    </row>
    <row r="22" spans="2:18" ht="15" customHeight="1" x14ac:dyDescent="0.25">
      <c r="B22" s="637"/>
      <c r="C22" s="136" t="s">
        <v>466</v>
      </c>
      <c r="D22" s="578">
        <v>1.5209999999999999</v>
      </c>
      <c r="E22" s="578">
        <v>1.2869999999999999</v>
      </c>
      <c r="F22" s="578">
        <v>1.0529999999999999</v>
      </c>
      <c r="G22" s="578">
        <v>0.88900000000000001</v>
      </c>
      <c r="H22" s="578">
        <v>0.81899999999999995</v>
      </c>
      <c r="I22" s="578">
        <v>0.84099999999999997</v>
      </c>
      <c r="J22" s="578">
        <v>0.86399999999999999</v>
      </c>
      <c r="K22" s="578">
        <v>0.89700000000000002</v>
      </c>
      <c r="L22" s="578">
        <v>0.94</v>
      </c>
      <c r="M22" s="578">
        <v>0.98099999999999998</v>
      </c>
      <c r="N22" s="578">
        <v>1.028</v>
      </c>
      <c r="O22" s="578">
        <v>1.073</v>
      </c>
      <c r="P22" s="578">
        <v>1.115</v>
      </c>
      <c r="Q22" s="578">
        <v>1.1539999999999999</v>
      </c>
      <c r="R22" s="201"/>
    </row>
    <row r="23" spans="2:18" s="2" customFormat="1" ht="15" hidden="1" customHeight="1" x14ac:dyDescent="0.25">
      <c r="C23" s="249" t="s">
        <v>197</v>
      </c>
      <c r="D23" s="197">
        <f t="shared" ref="D23:Q23" si="0">SUM(D10:D22)</f>
        <v>8.92</v>
      </c>
      <c r="E23" s="198">
        <f t="shared" ref="E23:J23" si="1">SUM(E10:E22)</f>
        <v>7.8949999999999996</v>
      </c>
      <c r="F23" s="199">
        <f t="shared" si="1"/>
        <v>7.0129999999999999</v>
      </c>
      <c r="G23" s="199">
        <f t="shared" si="1"/>
        <v>6.4530000000000003</v>
      </c>
      <c r="H23" s="199">
        <f t="shared" si="1"/>
        <v>6.2500000000000009</v>
      </c>
      <c r="I23" s="199">
        <f t="shared" si="1"/>
        <v>5.2730000000000006</v>
      </c>
      <c r="J23" s="199">
        <f t="shared" si="1"/>
        <v>4.6509999999999998</v>
      </c>
      <c r="K23" s="199">
        <f t="shared" si="0"/>
        <v>4.3029999999999999</v>
      </c>
      <c r="L23" s="199">
        <f t="shared" si="0"/>
        <v>4.3519999999999994</v>
      </c>
      <c r="M23" s="199">
        <f t="shared" si="0"/>
        <v>4.6609999999999996</v>
      </c>
      <c r="N23" s="199">
        <f t="shared" si="0"/>
        <v>4.7119999999999997</v>
      </c>
      <c r="O23" s="199"/>
      <c r="P23" s="199">
        <f t="shared" si="0"/>
        <v>5.2710000000000008</v>
      </c>
      <c r="Q23" s="199">
        <f t="shared" si="0"/>
        <v>5.8069999999999995</v>
      </c>
      <c r="R23" s="200"/>
    </row>
    <row r="24" spans="2:18" ht="15" customHeight="1" x14ac:dyDescent="0.25">
      <c r="C24" s="4"/>
      <c r="D24" s="132"/>
      <c r="E24" s="132"/>
      <c r="F24" s="143"/>
      <c r="G24" s="143"/>
      <c r="H24" s="143"/>
      <c r="I24" s="143"/>
      <c r="J24" s="143"/>
      <c r="K24" s="143"/>
      <c r="L24" s="143"/>
      <c r="M24" s="143"/>
      <c r="N24" s="143"/>
      <c r="O24" s="143"/>
      <c r="P24" s="143"/>
      <c r="Q24" s="143"/>
    </row>
    <row r="25" spans="2:18" ht="15.75" customHeight="1" x14ac:dyDescent="0.25">
      <c r="C25" s="90" t="s">
        <v>12</v>
      </c>
      <c r="R25" s="153"/>
    </row>
    <row r="26" spans="2:18" ht="15" customHeight="1" x14ac:dyDescent="0.25">
      <c r="B26" s="635" t="s">
        <v>271</v>
      </c>
      <c r="C26" s="136" t="s">
        <v>467</v>
      </c>
      <c r="D26" s="578">
        <v>0.216</v>
      </c>
      <c r="E26" s="578">
        <v>0.25900000000000001</v>
      </c>
      <c r="F26" s="578">
        <v>0.34599999999999997</v>
      </c>
      <c r="G26" s="578">
        <v>0.38900000000000001</v>
      </c>
      <c r="H26" s="578">
        <v>0.432</v>
      </c>
      <c r="I26" s="578">
        <v>0.438</v>
      </c>
      <c r="J26" s="578">
        <v>0.495</v>
      </c>
      <c r="K26" s="578">
        <v>0.45200000000000001</v>
      </c>
      <c r="L26" s="578">
        <v>0.46200000000000002</v>
      </c>
      <c r="M26" s="578">
        <v>0.63200000000000001</v>
      </c>
      <c r="N26" s="578">
        <v>0.64900000000000002</v>
      </c>
      <c r="O26" s="578">
        <v>0.85</v>
      </c>
      <c r="P26" s="578">
        <v>0.85599999999999998</v>
      </c>
      <c r="Q26" s="578">
        <v>0.95499999999999996</v>
      </c>
      <c r="R26" s="201"/>
    </row>
    <row r="27" spans="2:18" ht="15" customHeight="1" x14ac:dyDescent="0.25">
      <c r="B27" s="636"/>
      <c r="C27" s="136" t="s">
        <v>198</v>
      </c>
      <c r="D27" s="578">
        <v>0.39900000000000002</v>
      </c>
      <c r="E27" s="578">
        <v>0.39900000000000002</v>
      </c>
      <c r="F27" s="578">
        <v>0.39900000000000002</v>
      </c>
      <c r="G27" s="578">
        <v>0.47899999999999998</v>
      </c>
      <c r="H27" s="578">
        <v>0.59799999999999998</v>
      </c>
      <c r="I27" s="578">
        <v>0.52100000000000002</v>
      </c>
      <c r="J27" s="578">
        <v>0.47899999999999998</v>
      </c>
      <c r="K27" s="578">
        <v>0.44400000000000001</v>
      </c>
      <c r="L27" s="578">
        <v>0.43099999999999999</v>
      </c>
      <c r="M27" s="578">
        <v>0.59599999999999997</v>
      </c>
      <c r="N27" s="578">
        <v>0.60099999999999998</v>
      </c>
      <c r="O27" s="578">
        <v>0.80400000000000005</v>
      </c>
      <c r="P27" s="578">
        <v>0.81599999999999995</v>
      </c>
      <c r="Q27" s="578">
        <v>0.88400000000000001</v>
      </c>
      <c r="R27" s="201"/>
    </row>
    <row r="28" spans="2:18" ht="15" customHeight="1" x14ac:dyDescent="0.25">
      <c r="B28" s="636"/>
      <c r="C28" s="136" t="s">
        <v>199</v>
      </c>
      <c r="D28" s="578">
        <v>0.42599999999999999</v>
      </c>
      <c r="E28" s="578">
        <v>0.42599999999999999</v>
      </c>
      <c r="F28" s="578">
        <v>0.42599999999999999</v>
      </c>
      <c r="G28" s="578">
        <v>0.42599999999999999</v>
      </c>
      <c r="H28" s="578">
        <v>0.53200000000000003</v>
      </c>
      <c r="I28" s="578">
        <v>0.48099999999999998</v>
      </c>
      <c r="J28" s="578">
        <v>0.433</v>
      </c>
      <c r="K28" s="578">
        <v>0.41599999999999998</v>
      </c>
      <c r="L28" s="578">
        <v>0.40699999999999997</v>
      </c>
      <c r="M28" s="578">
        <v>0.55700000000000005</v>
      </c>
      <c r="N28" s="578">
        <v>0.56599999999999995</v>
      </c>
      <c r="O28" s="578">
        <v>0.75900000000000001</v>
      </c>
      <c r="P28" s="578">
        <v>0.76900000000000002</v>
      </c>
      <c r="Q28" s="578">
        <v>0.78</v>
      </c>
      <c r="R28" s="201"/>
    </row>
    <row r="29" spans="2:18" ht="15" customHeight="1" x14ac:dyDescent="0.25">
      <c r="B29" s="636"/>
      <c r="C29" s="136" t="s">
        <v>200</v>
      </c>
      <c r="D29" s="578">
        <v>0.436</v>
      </c>
      <c r="E29" s="578">
        <v>0.29099999999999998</v>
      </c>
      <c r="F29" s="578">
        <v>0.29099999999999998</v>
      </c>
      <c r="G29" s="578">
        <v>0.29099999999999998</v>
      </c>
      <c r="H29" s="578">
        <v>0.873</v>
      </c>
      <c r="I29" s="578">
        <v>0.56599999999999995</v>
      </c>
      <c r="J29" s="578">
        <v>0.45800000000000002</v>
      </c>
      <c r="K29" s="578">
        <v>0.39500000000000002</v>
      </c>
      <c r="L29" s="578">
        <v>0.38900000000000001</v>
      </c>
      <c r="M29" s="578">
        <v>0.38400000000000001</v>
      </c>
      <c r="N29" s="578">
        <v>0.39400000000000002</v>
      </c>
      <c r="O29" s="578">
        <v>0.49099999999999999</v>
      </c>
      <c r="P29" s="578">
        <v>0.58099999999999996</v>
      </c>
      <c r="Q29" s="578">
        <v>0.67200000000000004</v>
      </c>
      <c r="R29" s="201"/>
    </row>
    <row r="30" spans="2:18" ht="15" customHeight="1" x14ac:dyDescent="0.25">
      <c r="B30" s="636"/>
      <c r="C30" s="136" t="s">
        <v>464</v>
      </c>
      <c r="D30" s="578">
        <v>0.433</v>
      </c>
      <c r="E30" s="578">
        <v>0.67400000000000004</v>
      </c>
      <c r="F30" s="578">
        <v>0.84199999999999997</v>
      </c>
      <c r="G30" s="578">
        <v>1.0109999999999999</v>
      </c>
      <c r="H30" s="578">
        <v>1.2030000000000001</v>
      </c>
      <c r="I30" s="578">
        <v>0.90700000000000003</v>
      </c>
      <c r="J30" s="578">
        <v>0.71799999999999997</v>
      </c>
      <c r="K30" s="578">
        <v>0.376</v>
      </c>
      <c r="L30" s="578">
        <v>0.373</v>
      </c>
      <c r="M30" s="578">
        <v>0.371</v>
      </c>
      <c r="N30" s="578">
        <v>0.38300000000000001</v>
      </c>
      <c r="O30" s="578">
        <v>0.39600000000000002</v>
      </c>
      <c r="P30" s="578">
        <v>0.48299999999999998</v>
      </c>
      <c r="Q30" s="578">
        <v>0.56999999999999995</v>
      </c>
      <c r="R30" s="201"/>
    </row>
    <row r="31" spans="2:18" ht="15" customHeight="1" x14ac:dyDescent="0.25">
      <c r="B31" s="636"/>
      <c r="C31" s="136" t="s">
        <v>468</v>
      </c>
      <c r="D31" s="578">
        <v>0.71899999999999997</v>
      </c>
      <c r="E31" s="578">
        <v>0.79900000000000004</v>
      </c>
      <c r="F31" s="578">
        <v>0.95899999999999996</v>
      </c>
      <c r="G31" s="578">
        <v>1.119</v>
      </c>
      <c r="H31" s="578">
        <v>1.2789999999999999</v>
      </c>
      <c r="I31" s="578">
        <v>0.96899999999999997</v>
      </c>
      <c r="J31" s="578">
        <v>0.58599999999999997</v>
      </c>
      <c r="K31" s="578">
        <v>0.34</v>
      </c>
      <c r="L31" s="578">
        <v>0.35</v>
      </c>
      <c r="M31" s="578">
        <v>0.34899999999999998</v>
      </c>
      <c r="N31" s="578">
        <v>0.36199999999999999</v>
      </c>
      <c r="O31" s="578">
        <v>0.371</v>
      </c>
      <c r="P31" s="578">
        <v>0.376</v>
      </c>
      <c r="Q31" s="578">
        <v>0.53200000000000003</v>
      </c>
      <c r="R31" s="201"/>
    </row>
    <row r="32" spans="2:18" ht="15" customHeight="1" x14ac:dyDescent="0.25">
      <c r="B32" s="636"/>
      <c r="C32" s="136" t="s">
        <v>449</v>
      </c>
      <c r="D32" s="578">
        <v>1.319</v>
      </c>
      <c r="E32" s="578">
        <v>1.2529999999999999</v>
      </c>
      <c r="F32" s="578">
        <v>1.1870000000000001</v>
      </c>
      <c r="G32" s="578">
        <v>1.147</v>
      </c>
      <c r="H32" s="578">
        <v>1.121</v>
      </c>
      <c r="I32" s="578">
        <v>0.78600000000000003</v>
      </c>
      <c r="J32" s="578">
        <v>0.51300000000000001</v>
      </c>
      <c r="K32" s="578">
        <v>0.32800000000000001</v>
      </c>
      <c r="L32" s="578">
        <v>0.33300000000000002</v>
      </c>
      <c r="M32" s="578">
        <v>0.34</v>
      </c>
      <c r="N32" s="578">
        <v>0.35599999999999998</v>
      </c>
      <c r="O32" s="578">
        <v>0.36299999999999999</v>
      </c>
      <c r="P32" s="578">
        <v>0.36799999999999999</v>
      </c>
      <c r="Q32" s="578">
        <v>0.52</v>
      </c>
      <c r="R32" s="201"/>
    </row>
    <row r="33" spans="2:18" ht="15" customHeight="1" x14ac:dyDescent="0.25">
      <c r="B33" s="636"/>
      <c r="C33" s="136" t="s">
        <v>450</v>
      </c>
      <c r="D33" s="578">
        <v>1.6659999999999999</v>
      </c>
      <c r="E33" s="578">
        <v>1.48</v>
      </c>
      <c r="F33" s="578">
        <v>1.2949999999999999</v>
      </c>
      <c r="G33" s="578">
        <v>1.1100000000000001</v>
      </c>
      <c r="H33" s="578">
        <v>0.92500000000000004</v>
      </c>
      <c r="I33" s="578">
        <v>0.67100000000000004</v>
      </c>
      <c r="J33" s="578">
        <v>0.48799999999999999</v>
      </c>
      <c r="K33" s="578">
        <v>0.47</v>
      </c>
      <c r="L33" s="578">
        <v>0.46200000000000002</v>
      </c>
      <c r="M33" s="578">
        <v>0.46600000000000003</v>
      </c>
      <c r="N33" s="578">
        <v>0.49</v>
      </c>
      <c r="O33" s="578">
        <v>0.42899999999999999</v>
      </c>
      <c r="P33" s="578">
        <v>0.44</v>
      </c>
      <c r="Q33" s="578">
        <v>0.51900000000000002</v>
      </c>
      <c r="R33" s="201"/>
    </row>
    <row r="34" spans="2:18" ht="15" customHeight="1" x14ac:dyDescent="0.25">
      <c r="B34" s="636"/>
      <c r="C34" s="136" t="s">
        <v>451</v>
      </c>
      <c r="D34" s="578">
        <v>1.6819999999999999</v>
      </c>
      <c r="E34" s="578">
        <v>1.423</v>
      </c>
      <c r="F34" s="578">
        <v>1.1639999999999999</v>
      </c>
      <c r="G34" s="578">
        <v>1.0349999999999999</v>
      </c>
      <c r="H34" s="578">
        <v>0.84099999999999997</v>
      </c>
      <c r="I34" s="578">
        <v>0.65200000000000002</v>
      </c>
      <c r="J34" s="578">
        <v>0.499</v>
      </c>
      <c r="K34" s="578">
        <v>0.46700000000000003</v>
      </c>
      <c r="L34" s="578">
        <v>0.48199999999999998</v>
      </c>
      <c r="M34" s="578">
        <v>0.48799999999999999</v>
      </c>
      <c r="N34" s="578">
        <v>0.50800000000000001</v>
      </c>
      <c r="O34" s="578">
        <v>0.53</v>
      </c>
      <c r="P34" s="578">
        <v>0.54600000000000004</v>
      </c>
      <c r="Q34" s="578">
        <v>0.56299999999999994</v>
      </c>
      <c r="R34" s="201"/>
    </row>
    <row r="35" spans="2:18" ht="15" customHeight="1" x14ac:dyDescent="0.25">
      <c r="B35" s="636"/>
      <c r="C35" s="136" t="s">
        <v>452</v>
      </c>
      <c r="D35" s="578">
        <v>1.399</v>
      </c>
      <c r="E35" s="578">
        <v>1.145</v>
      </c>
      <c r="F35" s="578">
        <v>0.95399999999999996</v>
      </c>
      <c r="G35" s="578">
        <v>0.76300000000000001</v>
      </c>
      <c r="H35" s="578">
        <v>0.63600000000000001</v>
      </c>
      <c r="I35" s="578">
        <v>0.54600000000000004</v>
      </c>
      <c r="J35" s="578">
        <v>0.51600000000000001</v>
      </c>
      <c r="K35" s="578">
        <v>0.49099999999999999</v>
      </c>
      <c r="L35" s="578">
        <v>0.51500000000000001</v>
      </c>
      <c r="M35" s="578">
        <v>0.51900000000000002</v>
      </c>
      <c r="N35" s="578">
        <v>0.56599999999999995</v>
      </c>
      <c r="O35" s="578">
        <v>0.58299999999999996</v>
      </c>
      <c r="P35" s="578">
        <v>0.60499999999999998</v>
      </c>
      <c r="Q35" s="578">
        <v>0.64200000000000002</v>
      </c>
      <c r="R35" s="201"/>
    </row>
    <row r="36" spans="2:18" ht="15" customHeight="1" x14ac:dyDescent="0.25">
      <c r="B36" s="636"/>
      <c r="C36" s="136" t="s">
        <v>469</v>
      </c>
      <c r="D36" s="578">
        <v>1.621</v>
      </c>
      <c r="E36" s="578">
        <v>1.365</v>
      </c>
      <c r="F36" s="578">
        <v>1.109</v>
      </c>
      <c r="G36" s="578">
        <v>0.88700000000000001</v>
      </c>
      <c r="H36" s="578">
        <v>0.68300000000000005</v>
      </c>
      <c r="I36" s="578">
        <v>0.55700000000000005</v>
      </c>
      <c r="J36" s="578">
        <v>0.55200000000000005</v>
      </c>
      <c r="K36" s="578">
        <v>0.54200000000000004</v>
      </c>
      <c r="L36" s="578">
        <v>0.57599999999999996</v>
      </c>
      <c r="M36" s="578">
        <v>0.59099999999999997</v>
      </c>
      <c r="N36" s="578">
        <v>0.66200000000000003</v>
      </c>
      <c r="O36" s="578">
        <v>0.66900000000000004</v>
      </c>
      <c r="P36" s="578">
        <v>0.72099999999999997</v>
      </c>
      <c r="Q36" s="578">
        <v>0.74099999999999999</v>
      </c>
      <c r="R36" s="201"/>
    </row>
    <row r="37" spans="2:18" ht="15" customHeight="1" x14ac:dyDescent="0.25">
      <c r="B37" s="636"/>
      <c r="C37" s="136" t="s">
        <v>465</v>
      </c>
      <c r="D37" s="578">
        <v>1.504</v>
      </c>
      <c r="E37" s="578">
        <v>1.222</v>
      </c>
      <c r="F37" s="578">
        <v>0.94</v>
      </c>
      <c r="G37" s="578">
        <v>0.84599999999999997</v>
      </c>
      <c r="H37" s="578">
        <v>0.65800000000000003</v>
      </c>
      <c r="I37" s="578">
        <v>0.61199999999999999</v>
      </c>
      <c r="J37" s="578">
        <v>0.61199999999999999</v>
      </c>
      <c r="K37" s="578">
        <v>0.61199999999999999</v>
      </c>
      <c r="L37" s="578">
        <v>0.64100000000000001</v>
      </c>
      <c r="M37" s="578">
        <v>0.67700000000000005</v>
      </c>
      <c r="N37" s="578">
        <v>0.70899999999999996</v>
      </c>
      <c r="O37" s="578">
        <v>0.79800000000000004</v>
      </c>
      <c r="P37" s="578">
        <v>0.82299999999999995</v>
      </c>
      <c r="Q37" s="578">
        <v>0.875</v>
      </c>
      <c r="R37" s="201"/>
    </row>
    <row r="38" spans="2:18" ht="15" customHeight="1" x14ac:dyDescent="0.25">
      <c r="B38" s="637"/>
      <c r="C38" s="136" t="s">
        <v>466</v>
      </c>
      <c r="D38" s="578">
        <v>1.3759999999999999</v>
      </c>
      <c r="E38" s="578">
        <v>1.1639999999999999</v>
      </c>
      <c r="F38" s="578">
        <v>0.95299999999999996</v>
      </c>
      <c r="G38" s="578">
        <v>0.80400000000000005</v>
      </c>
      <c r="H38" s="578">
        <v>0.74099999999999999</v>
      </c>
      <c r="I38" s="578">
        <v>0.622</v>
      </c>
      <c r="J38" s="578">
        <v>0.63400000000000001</v>
      </c>
      <c r="K38" s="578">
        <v>0.65900000000000003</v>
      </c>
      <c r="L38" s="578">
        <v>0.71899999999999997</v>
      </c>
      <c r="M38" s="578">
        <v>0.79600000000000004</v>
      </c>
      <c r="N38" s="578">
        <v>0.85899999999999999</v>
      </c>
      <c r="O38" s="578">
        <v>0.97699999999999998</v>
      </c>
      <c r="P38" s="578">
        <v>1.123</v>
      </c>
      <c r="Q38" s="578">
        <v>1.262</v>
      </c>
      <c r="R38" s="201"/>
    </row>
    <row r="39" spans="2:18" s="2" customFormat="1" ht="15" hidden="1" customHeight="1" x14ac:dyDescent="0.25">
      <c r="C39" s="249" t="s">
        <v>197</v>
      </c>
      <c r="D39" s="197">
        <f t="shared" ref="D39:Q39" si="2">SUM(D26:D38)</f>
        <v>13.196</v>
      </c>
      <c r="E39" s="198">
        <f t="shared" ref="E39:J39" si="3">SUM(E26:E38)</f>
        <v>11.899999999999999</v>
      </c>
      <c r="F39" s="199">
        <f t="shared" si="3"/>
        <v>10.864999999999998</v>
      </c>
      <c r="G39" s="199">
        <f t="shared" si="3"/>
        <v>10.307</v>
      </c>
      <c r="H39" s="199">
        <f t="shared" si="3"/>
        <v>10.521999999999998</v>
      </c>
      <c r="I39" s="199">
        <f t="shared" si="3"/>
        <v>8.3280000000000012</v>
      </c>
      <c r="J39" s="199">
        <f t="shared" si="3"/>
        <v>6.9830000000000005</v>
      </c>
      <c r="K39" s="199">
        <f t="shared" si="2"/>
        <v>5.992</v>
      </c>
      <c r="L39" s="199">
        <f t="shared" si="2"/>
        <v>6.1400000000000006</v>
      </c>
      <c r="M39" s="199">
        <f t="shared" si="2"/>
        <v>6.7660000000000009</v>
      </c>
      <c r="N39" s="199">
        <f t="shared" si="2"/>
        <v>7.1049999999999995</v>
      </c>
      <c r="O39" s="199"/>
      <c r="P39" s="199">
        <f t="shared" si="2"/>
        <v>8.5069999999999997</v>
      </c>
      <c r="Q39" s="199">
        <f t="shared" si="2"/>
        <v>9.5150000000000006</v>
      </c>
      <c r="R39" s="200"/>
    </row>
    <row r="40" spans="2:18" ht="15" customHeight="1" x14ac:dyDescent="0.25">
      <c r="C40" s="4"/>
      <c r="D40" s="132"/>
      <c r="E40" s="132"/>
      <c r="F40" s="143"/>
      <c r="G40" s="143"/>
      <c r="H40" s="143"/>
      <c r="I40" s="143"/>
      <c r="J40" s="143"/>
      <c r="K40" s="143"/>
      <c r="L40" s="143"/>
      <c r="M40" s="143"/>
      <c r="N40" s="143"/>
      <c r="O40" s="143"/>
      <c r="P40" s="143"/>
      <c r="Q40" s="143"/>
    </row>
    <row r="41" spans="2:18" ht="15.75" customHeight="1" x14ac:dyDescent="0.25">
      <c r="C41" s="90" t="s">
        <v>147</v>
      </c>
      <c r="R41" s="153"/>
    </row>
    <row r="42" spans="2:18" ht="15" customHeight="1" x14ac:dyDescent="0.25">
      <c r="B42" s="635" t="s">
        <v>271</v>
      </c>
      <c r="C42" s="136" t="s">
        <v>467</v>
      </c>
      <c r="D42" s="578">
        <v>0.16300000000000001</v>
      </c>
      <c r="E42" s="578">
        <v>0.19600000000000001</v>
      </c>
      <c r="F42" s="578">
        <v>0.26100000000000001</v>
      </c>
      <c r="G42" s="578">
        <v>0.29399999999999998</v>
      </c>
      <c r="H42" s="578">
        <v>0.32700000000000001</v>
      </c>
      <c r="I42" s="578">
        <v>0.30399999999999999</v>
      </c>
      <c r="J42" s="578">
        <v>0.29499999999999998</v>
      </c>
      <c r="K42" s="578">
        <v>0.22700000000000001</v>
      </c>
      <c r="L42" s="578">
        <v>0.23100000000000001</v>
      </c>
      <c r="M42" s="578">
        <v>0.34899999999999998</v>
      </c>
      <c r="N42" s="578">
        <v>0.38100000000000001</v>
      </c>
      <c r="O42" s="578">
        <v>0.54100000000000004</v>
      </c>
      <c r="P42" s="578">
        <v>0.57999999999999996</v>
      </c>
      <c r="Q42" s="578">
        <v>0.69399999999999995</v>
      </c>
      <c r="R42" s="201"/>
    </row>
    <row r="43" spans="2:18" ht="15" customHeight="1" x14ac:dyDescent="0.25">
      <c r="B43" s="636"/>
      <c r="C43" s="136" t="s">
        <v>198</v>
      </c>
      <c r="D43" s="578">
        <v>0.27500000000000002</v>
      </c>
      <c r="E43" s="578">
        <v>0.27500000000000002</v>
      </c>
      <c r="F43" s="578">
        <v>0.27500000000000002</v>
      </c>
      <c r="G43" s="578">
        <v>0.33</v>
      </c>
      <c r="H43" s="578">
        <v>0.41199999999999998</v>
      </c>
      <c r="I43" s="578">
        <v>0.31</v>
      </c>
      <c r="J43" s="578">
        <v>0.26900000000000002</v>
      </c>
      <c r="K43" s="578">
        <v>0.23400000000000001</v>
      </c>
      <c r="L43" s="578">
        <v>0.23499999999999999</v>
      </c>
      <c r="M43" s="578">
        <v>0.34599999999999997</v>
      </c>
      <c r="N43" s="578">
        <v>0.377</v>
      </c>
      <c r="O43" s="578">
        <v>0.53600000000000003</v>
      </c>
      <c r="P43" s="578">
        <v>0.57399999999999995</v>
      </c>
      <c r="Q43" s="578">
        <v>0.66</v>
      </c>
      <c r="R43" s="201"/>
    </row>
    <row r="44" spans="2:18" ht="15" customHeight="1" x14ac:dyDescent="0.25">
      <c r="B44" s="636"/>
      <c r="C44" s="136" t="s">
        <v>199</v>
      </c>
      <c r="D44" s="578">
        <v>0.23200000000000001</v>
      </c>
      <c r="E44" s="578">
        <v>0.23200000000000001</v>
      </c>
      <c r="F44" s="578">
        <v>0.23200000000000001</v>
      </c>
      <c r="G44" s="578">
        <v>0.23200000000000001</v>
      </c>
      <c r="H44" s="578">
        <v>0.28999999999999998</v>
      </c>
      <c r="I44" s="578">
        <v>0.27200000000000002</v>
      </c>
      <c r="J44" s="578">
        <v>0.23400000000000001</v>
      </c>
      <c r="K44" s="578">
        <v>0.22700000000000001</v>
      </c>
      <c r="L44" s="578">
        <v>0.23</v>
      </c>
      <c r="M44" s="578">
        <v>0.34</v>
      </c>
      <c r="N44" s="578">
        <v>0.37</v>
      </c>
      <c r="O44" s="578">
        <v>0.52</v>
      </c>
      <c r="P44" s="578">
        <v>0.55300000000000005</v>
      </c>
      <c r="Q44" s="578">
        <v>0.59099999999999997</v>
      </c>
      <c r="R44" s="201"/>
    </row>
    <row r="45" spans="2:18" ht="15" customHeight="1" x14ac:dyDescent="0.25">
      <c r="B45" s="636"/>
      <c r="C45" s="136" t="s">
        <v>200</v>
      </c>
      <c r="D45" s="578">
        <v>0.23799999999999999</v>
      </c>
      <c r="E45" s="578">
        <v>0.159</v>
      </c>
      <c r="F45" s="578">
        <v>0.159</v>
      </c>
      <c r="G45" s="578">
        <v>0.159</v>
      </c>
      <c r="H45" s="578">
        <v>0.47599999999999998</v>
      </c>
      <c r="I45" s="578">
        <v>0.316</v>
      </c>
      <c r="J45" s="578">
        <v>0.254</v>
      </c>
      <c r="K45" s="578">
        <v>0.224</v>
      </c>
      <c r="L45" s="578">
        <v>0.22800000000000001</v>
      </c>
      <c r="M45" s="578">
        <v>0.24199999999999999</v>
      </c>
      <c r="N45" s="578">
        <v>0.26100000000000001</v>
      </c>
      <c r="O45" s="578">
        <v>0.33900000000000002</v>
      </c>
      <c r="P45" s="578">
        <v>0.41899999999999998</v>
      </c>
      <c r="Q45" s="578">
        <v>0.50900000000000001</v>
      </c>
      <c r="R45" s="201"/>
    </row>
    <row r="46" spans="2:18" ht="15" customHeight="1" x14ac:dyDescent="0.25">
      <c r="B46" s="636"/>
      <c r="C46" s="136" t="s">
        <v>464</v>
      </c>
      <c r="D46" s="578">
        <v>0.23499999999999999</v>
      </c>
      <c r="E46" s="578">
        <v>0.36599999999999999</v>
      </c>
      <c r="F46" s="578">
        <v>0.45800000000000002</v>
      </c>
      <c r="G46" s="578">
        <v>0.54900000000000004</v>
      </c>
      <c r="H46" s="578">
        <v>0.65400000000000003</v>
      </c>
      <c r="I46" s="578">
        <v>0.499</v>
      </c>
      <c r="J46" s="578">
        <v>0.41</v>
      </c>
      <c r="K46" s="578">
        <v>0.221</v>
      </c>
      <c r="L46" s="578">
        <v>0.22600000000000001</v>
      </c>
      <c r="M46" s="578">
        <v>0.24099999999999999</v>
      </c>
      <c r="N46" s="578">
        <v>0.25800000000000001</v>
      </c>
      <c r="O46" s="578">
        <v>0.27600000000000002</v>
      </c>
      <c r="P46" s="578">
        <v>0.34899999999999998</v>
      </c>
      <c r="Q46" s="578">
        <v>0.43099999999999999</v>
      </c>
      <c r="R46" s="201"/>
    </row>
    <row r="47" spans="2:18" ht="15" customHeight="1" x14ac:dyDescent="0.25">
      <c r="B47" s="636"/>
      <c r="C47" s="136" t="s">
        <v>468</v>
      </c>
      <c r="D47" s="578">
        <v>0.39200000000000002</v>
      </c>
      <c r="E47" s="578">
        <v>0.435</v>
      </c>
      <c r="F47" s="578">
        <v>0.52300000000000002</v>
      </c>
      <c r="G47" s="578">
        <v>0.61</v>
      </c>
      <c r="H47" s="578">
        <v>0.69699999999999995</v>
      </c>
      <c r="I47" s="578">
        <v>0.55000000000000004</v>
      </c>
      <c r="J47" s="578">
        <v>0.34799999999999998</v>
      </c>
      <c r="K47" s="578">
        <v>0.216</v>
      </c>
      <c r="L47" s="578">
        <v>0.224</v>
      </c>
      <c r="M47" s="578">
        <v>0.24</v>
      </c>
      <c r="N47" s="578">
        <v>0.25600000000000001</v>
      </c>
      <c r="O47" s="578">
        <v>0.27500000000000002</v>
      </c>
      <c r="P47" s="578">
        <v>0.28699999999999998</v>
      </c>
      <c r="Q47" s="578">
        <v>0.42199999999999999</v>
      </c>
      <c r="R47" s="201"/>
    </row>
    <row r="48" spans="2:18" ht="15" customHeight="1" x14ac:dyDescent="0.25">
      <c r="B48" s="636"/>
      <c r="C48" s="136" t="s">
        <v>449</v>
      </c>
      <c r="D48" s="578">
        <v>0.77900000000000003</v>
      </c>
      <c r="E48" s="578">
        <v>0.74</v>
      </c>
      <c r="F48" s="578">
        <v>0.70199999999999996</v>
      </c>
      <c r="G48" s="578">
        <v>0.67800000000000005</v>
      </c>
      <c r="H48" s="578">
        <v>0.66300000000000003</v>
      </c>
      <c r="I48" s="578">
        <v>0.48699999999999999</v>
      </c>
      <c r="J48" s="578">
        <v>0.33300000000000002</v>
      </c>
      <c r="K48" s="578">
        <v>0.22</v>
      </c>
      <c r="L48" s="578">
        <v>0.22900000000000001</v>
      </c>
      <c r="M48" s="578">
        <v>0.247</v>
      </c>
      <c r="N48" s="578">
        <v>0.26100000000000001</v>
      </c>
      <c r="O48" s="578">
        <v>0.27700000000000002</v>
      </c>
      <c r="P48" s="578">
        <v>0.28799999999999998</v>
      </c>
      <c r="Q48" s="578">
        <v>0.42199999999999999</v>
      </c>
      <c r="R48" s="201"/>
    </row>
    <row r="49" spans="2:18" ht="15" customHeight="1" x14ac:dyDescent="0.25">
      <c r="B49" s="636"/>
      <c r="C49" s="136" t="s">
        <v>450</v>
      </c>
      <c r="D49" s="578">
        <v>1.129</v>
      </c>
      <c r="E49" s="578">
        <v>1.0029999999999999</v>
      </c>
      <c r="F49" s="578">
        <v>0.878</v>
      </c>
      <c r="G49" s="578">
        <v>0.752</v>
      </c>
      <c r="H49" s="578">
        <v>0.627</v>
      </c>
      <c r="I49" s="578">
        <v>0.47</v>
      </c>
      <c r="J49" s="578">
        <v>0.34699999999999998</v>
      </c>
      <c r="K49" s="578">
        <v>0.34899999999999998</v>
      </c>
      <c r="L49" s="578">
        <v>0.35499999999999998</v>
      </c>
      <c r="M49" s="578">
        <v>0.378</v>
      </c>
      <c r="N49" s="578">
        <v>0.39900000000000002</v>
      </c>
      <c r="O49" s="578">
        <v>0.36</v>
      </c>
      <c r="P49" s="578">
        <v>0.373</v>
      </c>
      <c r="Q49" s="578">
        <v>0.45200000000000001</v>
      </c>
      <c r="R49" s="201"/>
    </row>
    <row r="50" spans="2:18" ht="15" customHeight="1" x14ac:dyDescent="0.25">
      <c r="B50" s="636"/>
      <c r="C50" s="136" t="s">
        <v>451</v>
      </c>
      <c r="D50" s="578">
        <v>1.2310000000000001</v>
      </c>
      <c r="E50" s="578">
        <v>1.0409999999999999</v>
      </c>
      <c r="F50" s="578">
        <v>0.85199999999999998</v>
      </c>
      <c r="G50" s="578">
        <v>0.75700000000000001</v>
      </c>
      <c r="H50" s="578">
        <v>0.61499999999999999</v>
      </c>
      <c r="I50" s="578">
        <v>0.48899999999999999</v>
      </c>
      <c r="J50" s="578">
        <v>0.38200000000000001</v>
      </c>
      <c r="K50" s="578">
        <v>0.376</v>
      </c>
      <c r="L50" s="578">
        <v>0.39400000000000002</v>
      </c>
      <c r="M50" s="578">
        <v>0.41699999999999998</v>
      </c>
      <c r="N50" s="578">
        <v>0.437</v>
      </c>
      <c r="O50" s="578">
        <v>0.45800000000000002</v>
      </c>
      <c r="P50" s="578">
        <v>0.47199999999999998</v>
      </c>
      <c r="Q50" s="578">
        <v>0.48899999999999999</v>
      </c>
      <c r="R50" s="201"/>
    </row>
    <row r="51" spans="2:18" ht="15" customHeight="1" x14ac:dyDescent="0.25">
      <c r="B51" s="636"/>
      <c r="C51" s="136" t="s">
        <v>452</v>
      </c>
      <c r="D51" s="578">
        <v>1.232</v>
      </c>
      <c r="E51" s="578">
        <v>1.008</v>
      </c>
      <c r="F51" s="578">
        <v>0.84</v>
      </c>
      <c r="G51" s="578">
        <v>0.67200000000000004</v>
      </c>
      <c r="H51" s="578">
        <v>0.56000000000000005</v>
      </c>
      <c r="I51" s="578">
        <v>0.44900000000000001</v>
      </c>
      <c r="J51" s="578">
        <v>0.42899999999999999</v>
      </c>
      <c r="K51" s="578">
        <v>0.42199999999999999</v>
      </c>
      <c r="L51" s="578">
        <v>0.442</v>
      </c>
      <c r="M51" s="578">
        <v>0.46200000000000002</v>
      </c>
      <c r="N51" s="578">
        <v>0.48</v>
      </c>
      <c r="O51" s="578">
        <v>0.501</v>
      </c>
      <c r="P51" s="578">
        <v>0.51400000000000001</v>
      </c>
      <c r="Q51" s="578">
        <v>0.53200000000000003</v>
      </c>
      <c r="R51" s="201"/>
    </row>
    <row r="52" spans="2:18" ht="15" customHeight="1" x14ac:dyDescent="0.25">
      <c r="B52" s="636"/>
      <c r="C52" s="136" t="s">
        <v>469</v>
      </c>
      <c r="D52" s="578">
        <v>1.2290000000000001</v>
      </c>
      <c r="E52" s="578">
        <v>1.0349999999999999</v>
      </c>
      <c r="F52" s="578">
        <v>0.84099999999999997</v>
      </c>
      <c r="G52" s="578">
        <v>0.67300000000000004</v>
      </c>
      <c r="H52" s="578">
        <v>0.51800000000000002</v>
      </c>
      <c r="I52" s="578">
        <v>0.45600000000000002</v>
      </c>
      <c r="J52" s="578">
        <v>0.46200000000000002</v>
      </c>
      <c r="K52" s="578">
        <v>0.47199999999999998</v>
      </c>
      <c r="L52" s="578">
        <v>0.496</v>
      </c>
      <c r="M52" s="578">
        <v>0.52500000000000002</v>
      </c>
      <c r="N52" s="578">
        <v>0.55100000000000005</v>
      </c>
      <c r="O52" s="578">
        <v>0.58199999999999996</v>
      </c>
      <c r="P52" s="578">
        <v>0.60199999999999998</v>
      </c>
      <c r="Q52" s="578">
        <v>0.622</v>
      </c>
      <c r="R52" s="201"/>
    </row>
    <row r="53" spans="2:18" ht="15" customHeight="1" x14ac:dyDescent="0.25">
      <c r="B53" s="636"/>
      <c r="C53" s="136" t="s">
        <v>465</v>
      </c>
      <c r="D53" s="578">
        <v>1.0760000000000001</v>
      </c>
      <c r="E53" s="578">
        <v>0.875</v>
      </c>
      <c r="F53" s="578">
        <v>0.67300000000000004</v>
      </c>
      <c r="G53" s="578">
        <v>0.60599999999999998</v>
      </c>
      <c r="H53" s="578">
        <v>0.47099999999999997</v>
      </c>
      <c r="I53" s="578">
        <v>0.48699999999999999</v>
      </c>
      <c r="J53" s="578">
        <v>0.495</v>
      </c>
      <c r="K53" s="578">
        <v>0.51100000000000001</v>
      </c>
      <c r="L53" s="578">
        <v>0.53900000000000003</v>
      </c>
      <c r="M53" s="578">
        <v>0.57599999999999996</v>
      </c>
      <c r="N53" s="578">
        <v>0.61</v>
      </c>
      <c r="O53" s="578">
        <v>0.64800000000000002</v>
      </c>
      <c r="P53" s="578">
        <v>0.67100000000000004</v>
      </c>
      <c r="Q53" s="578">
        <v>0.7</v>
      </c>
      <c r="R53" s="201"/>
    </row>
    <row r="54" spans="2:18" ht="15" customHeight="1" x14ac:dyDescent="0.25">
      <c r="B54" s="637"/>
      <c r="C54" s="136" t="s">
        <v>466</v>
      </c>
      <c r="D54" s="578">
        <v>1.5780000000000001</v>
      </c>
      <c r="E54" s="578">
        <v>1.335</v>
      </c>
      <c r="F54" s="578">
        <v>1.093</v>
      </c>
      <c r="G54" s="578">
        <v>0.92300000000000004</v>
      </c>
      <c r="H54" s="578">
        <v>0.85</v>
      </c>
      <c r="I54" s="578">
        <v>0.54300000000000004</v>
      </c>
      <c r="J54" s="578">
        <v>0.55800000000000005</v>
      </c>
      <c r="K54" s="578">
        <v>0.58599999999999997</v>
      </c>
      <c r="L54" s="578">
        <v>0.61399999999999999</v>
      </c>
      <c r="M54" s="578">
        <v>0.65900000000000003</v>
      </c>
      <c r="N54" s="578">
        <v>0.68899999999999995</v>
      </c>
      <c r="O54" s="578">
        <v>0.74099999999999999</v>
      </c>
      <c r="P54" s="578">
        <v>0.84399999999999997</v>
      </c>
      <c r="Q54" s="578">
        <v>0.95</v>
      </c>
      <c r="R54" s="201"/>
    </row>
    <row r="55" spans="2:18" s="2" customFormat="1" ht="15" hidden="1" customHeight="1" x14ac:dyDescent="0.25">
      <c r="C55" s="249" t="s">
        <v>197</v>
      </c>
      <c r="D55" s="197">
        <f t="shared" ref="D55:Q55" si="4">SUM(D42:D54)</f>
        <v>9.7889999999999997</v>
      </c>
      <c r="E55" s="198">
        <f t="shared" ref="E55:J55" si="5">SUM(E42:E54)</f>
        <v>8.7000000000000011</v>
      </c>
      <c r="F55" s="199">
        <f t="shared" si="5"/>
        <v>7.7869999999999999</v>
      </c>
      <c r="G55" s="199">
        <f t="shared" si="5"/>
        <v>7.2349999999999994</v>
      </c>
      <c r="H55" s="199">
        <f t="shared" si="5"/>
        <v>7.1599999999999993</v>
      </c>
      <c r="I55" s="199">
        <f t="shared" si="5"/>
        <v>5.6320000000000006</v>
      </c>
      <c r="J55" s="199">
        <f t="shared" si="5"/>
        <v>4.8159999999999998</v>
      </c>
      <c r="K55" s="199">
        <f t="shared" si="4"/>
        <v>4.2850000000000001</v>
      </c>
      <c r="L55" s="199">
        <f t="shared" si="4"/>
        <v>4.4430000000000005</v>
      </c>
      <c r="M55" s="199">
        <f t="shared" si="4"/>
        <v>5.0219999999999994</v>
      </c>
      <c r="N55" s="199">
        <f t="shared" si="4"/>
        <v>5.33</v>
      </c>
      <c r="O55" s="199"/>
      <c r="P55" s="199">
        <f t="shared" si="4"/>
        <v>6.5259999999999998</v>
      </c>
      <c r="Q55" s="199">
        <f t="shared" si="4"/>
        <v>7.4740000000000011</v>
      </c>
      <c r="R55" s="200"/>
    </row>
    <row r="56" spans="2:18" ht="15" customHeight="1" x14ac:dyDescent="0.25">
      <c r="C56" s="92"/>
      <c r="D56" s="132"/>
      <c r="E56" s="132"/>
      <c r="F56" s="143"/>
      <c r="G56" s="143"/>
      <c r="H56" s="143"/>
      <c r="I56" s="143"/>
      <c r="J56" s="143"/>
      <c r="K56" s="143"/>
      <c r="L56" s="143"/>
      <c r="M56" s="143"/>
      <c r="N56" s="143"/>
      <c r="O56" s="143"/>
      <c r="P56" s="143"/>
      <c r="Q56" s="143"/>
    </row>
    <row r="57" spans="2:18" ht="15.75" customHeight="1" x14ac:dyDescent="0.25">
      <c r="C57" s="90" t="s">
        <v>82</v>
      </c>
      <c r="R57" s="153"/>
    </row>
    <row r="58" spans="2:18" ht="15" customHeight="1" x14ac:dyDescent="0.25">
      <c r="B58" s="635" t="s">
        <v>271</v>
      </c>
      <c r="C58" s="136" t="s">
        <v>467</v>
      </c>
      <c r="D58" s="578">
        <v>0.47799999999999998</v>
      </c>
      <c r="E58" s="578">
        <v>0.57399999999999995</v>
      </c>
      <c r="F58" s="578">
        <v>0.76500000000000001</v>
      </c>
      <c r="G58" s="578">
        <v>0.86</v>
      </c>
      <c r="H58" s="578">
        <v>0.95599999999999996</v>
      </c>
      <c r="I58" s="578">
        <v>3.4249999999999998</v>
      </c>
      <c r="J58" s="578">
        <v>1.2849999999999999</v>
      </c>
      <c r="K58" s="578">
        <v>0.80800000000000005</v>
      </c>
      <c r="L58" s="578">
        <v>0.499</v>
      </c>
      <c r="M58" s="578">
        <v>0.59699999999999998</v>
      </c>
      <c r="N58" s="578">
        <v>0.47299999999999998</v>
      </c>
      <c r="O58" s="578">
        <v>0.56100000000000005</v>
      </c>
      <c r="P58" s="578">
        <v>0.51600000000000001</v>
      </c>
      <c r="Q58" s="578">
        <v>0.55100000000000005</v>
      </c>
      <c r="R58" s="201"/>
    </row>
    <row r="59" spans="2:18" ht="15" customHeight="1" x14ac:dyDescent="0.25">
      <c r="B59" s="636"/>
      <c r="C59" s="136" t="s">
        <v>198</v>
      </c>
      <c r="D59" s="578">
        <v>0.72499999999999998</v>
      </c>
      <c r="E59" s="578">
        <v>0.72499999999999998</v>
      </c>
      <c r="F59" s="578">
        <v>0.72499999999999998</v>
      </c>
      <c r="G59" s="578">
        <v>0.87</v>
      </c>
      <c r="H59" s="578">
        <v>1.087</v>
      </c>
      <c r="I59" s="578">
        <v>1.4610000000000001</v>
      </c>
      <c r="J59" s="578">
        <v>0.92800000000000005</v>
      </c>
      <c r="K59" s="578">
        <v>0.69299999999999995</v>
      </c>
      <c r="L59" s="578">
        <v>0.48899999999999999</v>
      </c>
      <c r="M59" s="578">
        <v>0.56799999999999995</v>
      </c>
      <c r="N59" s="578">
        <v>0.432</v>
      </c>
      <c r="O59" s="578">
        <v>0.51</v>
      </c>
      <c r="P59" s="578">
        <v>0.47099999999999997</v>
      </c>
      <c r="Q59" s="578">
        <v>0.48299999999999998</v>
      </c>
      <c r="R59" s="201"/>
    </row>
    <row r="60" spans="2:18" ht="15" customHeight="1" x14ac:dyDescent="0.25">
      <c r="B60" s="636"/>
      <c r="C60" s="136" t="s">
        <v>199</v>
      </c>
      <c r="D60" s="578">
        <v>1.929</v>
      </c>
      <c r="E60" s="578">
        <v>1.929</v>
      </c>
      <c r="F60" s="578">
        <v>1.929</v>
      </c>
      <c r="G60" s="578">
        <v>1.929</v>
      </c>
      <c r="H60" s="578">
        <v>2.4119999999999999</v>
      </c>
      <c r="I60" s="578">
        <v>1.77</v>
      </c>
      <c r="J60" s="578">
        <v>0.91</v>
      </c>
      <c r="K60" s="578">
        <v>0.63200000000000001</v>
      </c>
      <c r="L60" s="578">
        <v>0.47799999999999998</v>
      </c>
      <c r="M60" s="578">
        <v>0.53300000000000003</v>
      </c>
      <c r="N60" s="578">
        <v>0.40699999999999997</v>
      </c>
      <c r="O60" s="578">
        <v>0.48</v>
      </c>
      <c r="P60" s="578">
        <v>0.44500000000000001</v>
      </c>
      <c r="Q60" s="578">
        <v>0.42899999999999999</v>
      </c>
      <c r="R60" s="201"/>
    </row>
    <row r="61" spans="2:18" ht="15" customHeight="1" x14ac:dyDescent="0.25">
      <c r="B61" s="636"/>
      <c r="C61" s="136" t="s">
        <v>200</v>
      </c>
      <c r="D61" s="578">
        <v>0.98299999999999998</v>
      </c>
      <c r="E61" s="578">
        <v>0.65500000000000003</v>
      </c>
      <c r="F61" s="578">
        <v>0.65500000000000003</v>
      </c>
      <c r="G61" s="578">
        <v>0.65500000000000003</v>
      </c>
      <c r="H61" s="578">
        <v>1.966</v>
      </c>
      <c r="I61" s="578">
        <v>1.5720000000000001</v>
      </c>
      <c r="J61" s="578">
        <v>0.85199999999999998</v>
      </c>
      <c r="K61" s="578">
        <v>0.56799999999999995</v>
      </c>
      <c r="L61" s="578">
        <v>0.45400000000000001</v>
      </c>
      <c r="M61" s="578">
        <v>0.36599999999999999</v>
      </c>
      <c r="N61" s="578">
        <v>0.28000000000000003</v>
      </c>
      <c r="O61" s="578">
        <v>0.309</v>
      </c>
      <c r="P61" s="578">
        <v>0.33600000000000002</v>
      </c>
      <c r="Q61" s="578">
        <v>0.371</v>
      </c>
      <c r="R61" s="201"/>
    </row>
    <row r="62" spans="2:18" ht="15" customHeight="1" x14ac:dyDescent="0.25">
      <c r="B62" s="636"/>
      <c r="C62" s="136" t="s">
        <v>464</v>
      </c>
      <c r="D62" s="578">
        <v>0.73699999999999999</v>
      </c>
      <c r="E62" s="578">
        <v>1.147</v>
      </c>
      <c r="F62" s="578">
        <v>1.4330000000000001</v>
      </c>
      <c r="G62" s="578">
        <v>1.72</v>
      </c>
      <c r="H62" s="578">
        <v>2.048</v>
      </c>
      <c r="I62" s="578">
        <v>2.0390000000000001</v>
      </c>
      <c r="J62" s="578">
        <v>1.1859999999999999</v>
      </c>
      <c r="K62" s="578">
        <v>0.50900000000000001</v>
      </c>
      <c r="L62" s="578">
        <v>0.43</v>
      </c>
      <c r="M62" s="578">
        <v>0.35199999999999998</v>
      </c>
      <c r="N62" s="578">
        <v>0.27</v>
      </c>
      <c r="O62" s="578">
        <v>0.248</v>
      </c>
      <c r="P62" s="578">
        <v>0.27900000000000003</v>
      </c>
      <c r="Q62" s="578">
        <v>0.316</v>
      </c>
      <c r="R62" s="201"/>
    </row>
    <row r="63" spans="2:18" ht="15" customHeight="1" x14ac:dyDescent="0.25">
      <c r="B63" s="636"/>
      <c r="C63" s="136" t="s">
        <v>468</v>
      </c>
      <c r="D63" s="578">
        <v>1.278</v>
      </c>
      <c r="E63" s="578">
        <v>1.42</v>
      </c>
      <c r="F63" s="578">
        <v>1.704</v>
      </c>
      <c r="G63" s="578">
        <v>1.988</v>
      </c>
      <c r="H63" s="578">
        <v>2.2709999999999999</v>
      </c>
      <c r="I63" s="578">
        <v>1.4330000000000001</v>
      </c>
      <c r="J63" s="578">
        <v>0.83199999999999996</v>
      </c>
      <c r="K63" s="578">
        <v>0.41</v>
      </c>
      <c r="L63" s="578">
        <v>0.35199999999999998</v>
      </c>
      <c r="M63" s="578">
        <v>0.32400000000000001</v>
      </c>
      <c r="N63" s="578">
        <v>0.26</v>
      </c>
      <c r="O63" s="578">
        <v>0.24</v>
      </c>
      <c r="P63" s="578">
        <v>0.23</v>
      </c>
      <c r="Q63" s="578">
        <v>0.316</v>
      </c>
      <c r="R63" s="201"/>
    </row>
    <row r="64" spans="2:18" ht="15" customHeight="1" x14ac:dyDescent="0.25">
      <c r="B64" s="636"/>
      <c r="C64" s="136" t="s">
        <v>449</v>
      </c>
      <c r="D64" s="578">
        <v>2.101</v>
      </c>
      <c r="E64" s="578">
        <v>1.996</v>
      </c>
      <c r="F64" s="578">
        <v>1.891</v>
      </c>
      <c r="G64" s="578">
        <v>1.8280000000000001</v>
      </c>
      <c r="H64" s="578">
        <v>1.786</v>
      </c>
      <c r="I64" s="578">
        <v>1.1519999999999999</v>
      </c>
      <c r="J64" s="578">
        <v>0.66900000000000004</v>
      </c>
      <c r="K64" s="578">
        <v>0.35899999999999999</v>
      </c>
      <c r="L64" s="578">
        <v>0.32900000000000001</v>
      </c>
      <c r="M64" s="578">
        <v>0.30599999999999999</v>
      </c>
      <c r="N64" s="578">
        <v>0.25</v>
      </c>
      <c r="O64" s="578">
        <v>0.23400000000000001</v>
      </c>
      <c r="P64" s="578">
        <v>0.22700000000000001</v>
      </c>
      <c r="Q64" s="578">
        <v>0.315</v>
      </c>
      <c r="R64" s="201"/>
    </row>
    <row r="65" spans="2:18" ht="15" customHeight="1" x14ac:dyDescent="0.25">
      <c r="B65" s="636"/>
      <c r="C65" s="136" t="s">
        <v>450</v>
      </c>
      <c r="D65" s="578">
        <v>1.7090000000000001</v>
      </c>
      <c r="E65" s="578">
        <v>1.5189999999999999</v>
      </c>
      <c r="F65" s="578">
        <v>1.329</v>
      </c>
      <c r="G65" s="578">
        <v>1.139</v>
      </c>
      <c r="H65" s="578">
        <v>0.94899999999999995</v>
      </c>
      <c r="I65" s="578">
        <v>0.65400000000000003</v>
      </c>
      <c r="J65" s="578">
        <v>0.46300000000000002</v>
      </c>
      <c r="K65" s="578">
        <v>0.42199999999999999</v>
      </c>
      <c r="L65" s="578">
        <v>0.40200000000000002</v>
      </c>
      <c r="M65" s="578">
        <v>0.38900000000000001</v>
      </c>
      <c r="N65" s="578">
        <v>0.32800000000000001</v>
      </c>
      <c r="O65" s="578">
        <v>0.27300000000000002</v>
      </c>
      <c r="P65" s="578">
        <v>0.26900000000000002</v>
      </c>
      <c r="Q65" s="578">
        <v>0.315</v>
      </c>
      <c r="R65" s="201"/>
    </row>
    <row r="66" spans="2:18" ht="15" customHeight="1" x14ac:dyDescent="0.25">
      <c r="B66" s="636"/>
      <c r="C66" s="136" t="s">
        <v>451</v>
      </c>
      <c r="D66" s="578">
        <v>1.3560000000000001</v>
      </c>
      <c r="E66" s="578">
        <v>1.147</v>
      </c>
      <c r="F66" s="578">
        <v>0.93799999999999994</v>
      </c>
      <c r="G66" s="578">
        <v>0.83399999999999996</v>
      </c>
      <c r="H66" s="578">
        <v>0.67800000000000005</v>
      </c>
      <c r="I66" s="578">
        <v>0.51300000000000001</v>
      </c>
      <c r="J66" s="578">
        <v>0.39500000000000002</v>
      </c>
      <c r="K66" s="578">
        <v>0.373</v>
      </c>
      <c r="L66" s="578">
        <v>0.374</v>
      </c>
      <c r="M66" s="578">
        <v>0.379</v>
      </c>
      <c r="N66" s="578">
        <v>0.32700000000000001</v>
      </c>
      <c r="O66" s="578">
        <v>0.32900000000000001</v>
      </c>
      <c r="P66" s="578">
        <v>0.33</v>
      </c>
      <c r="Q66" s="578">
        <v>0.32900000000000001</v>
      </c>
      <c r="R66" s="201"/>
    </row>
    <row r="67" spans="2:18" ht="15" customHeight="1" x14ac:dyDescent="0.25">
      <c r="B67" s="636"/>
      <c r="C67" s="136" t="s">
        <v>452</v>
      </c>
      <c r="D67" s="578">
        <v>1.0609999999999999</v>
      </c>
      <c r="E67" s="578">
        <v>0.86799999999999999</v>
      </c>
      <c r="F67" s="578">
        <v>0.72299999999999998</v>
      </c>
      <c r="G67" s="578">
        <v>0.57799999999999996</v>
      </c>
      <c r="H67" s="578">
        <v>0.48199999999999998</v>
      </c>
      <c r="I67" s="578">
        <v>0.39300000000000002</v>
      </c>
      <c r="J67" s="578">
        <v>0.36799999999999999</v>
      </c>
      <c r="K67" s="578">
        <v>0.35899999999999999</v>
      </c>
      <c r="L67" s="578">
        <v>0.36499999999999999</v>
      </c>
      <c r="M67" s="578">
        <v>0.36</v>
      </c>
      <c r="N67" s="578">
        <v>0.311</v>
      </c>
      <c r="O67" s="578">
        <v>0.318</v>
      </c>
      <c r="P67" s="578">
        <v>0.32400000000000001</v>
      </c>
      <c r="Q67" s="578">
        <v>0.31900000000000001</v>
      </c>
      <c r="R67" s="201"/>
    </row>
    <row r="68" spans="2:18" ht="15" customHeight="1" x14ac:dyDescent="0.25">
      <c r="B68" s="636"/>
      <c r="C68" s="136" t="s">
        <v>469</v>
      </c>
      <c r="D68" s="578">
        <v>0.71099999999999997</v>
      </c>
      <c r="E68" s="578">
        <v>0.59899999999999998</v>
      </c>
      <c r="F68" s="578">
        <v>0.48699999999999999</v>
      </c>
      <c r="G68" s="578">
        <v>0.38900000000000001</v>
      </c>
      <c r="H68" s="578">
        <v>0.29899999999999999</v>
      </c>
      <c r="I68" s="578">
        <v>0.27300000000000002</v>
      </c>
      <c r="J68" s="578">
        <v>0.28499999999999998</v>
      </c>
      <c r="K68" s="578">
        <v>0.307</v>
      </c>
      <c r="L68" s="578">
        <v>0.33200000000000002</v>
      </c>
      <c r="M68" s="578">
        <v>0.34799999999999998</v>
      </c>
      <c r="N68" s="578">
        <v>0.311</v>
      </c>
      <c r="O68" s="578">
        <v>0.32300000000000001</v>
      </c>
      <c r="P68" s="578">
        <v>0.317</v>
      </c>
      <c r="Q68" s="578">
        <v>0.33600000000000002</v>
      </c>
      <c r="R68" s="201"/>
    </row>
    <row r="69" spans="2:18" ht="15" customHeight="1" x14ac:dyDescent="0.25">
      <c r="B69" s="636"/>
      <c r="C69" s="136" t="s">
        <v>465</v>
      </c>
      <c r="D69" s="578">
        <v>0.64500000000000002</v>
      </c>
      <c r="E69" s="578">
        <v>0.52400000000000002</v>
      </c>
      <c r="F69" s="578">
        <v>0.40300000000000002</v>
      </c>
      <c r="G69" s="578">
        <v>0.36299999999999999</v>
      </c>
      <c r="H69" s="578">
        <v>0.28199999999999997</v>
      </c>
      <c r="I69" s="578">
        <v>0.29699999999999999</v>
      </c>
      <c r="J69" s="578">
        <v>0.312</v>
      </c>
      <c r="K69" s="578">
        <v>0.34200000000000003</v>
      </c>
      <c r="L69" s="578">
        <v>0.36599999999999999</v>
      </c>
      <c r="M69" s="578">
        <v>0.38200000000000001</v>
      </c>
      <c r="N69" s="578">
        <v>0.34100000000000003</v>
      </c>
      <c r="O69" s="578">
        <v>0.33100000000000002</v>
      </c>
      <c r="P69" s="578">
        <v>0.35499999999999998</v>
      </c>
      <c r="Q69" s="578">
        <v>0.375</v>
      </c>
      <c r="R69" s="201"/>
    </row>
    <row r="70" spans="2:18" ht="15" customHeight="1" x14ac:dyDescent="0.25">
      <c r="B70" s="637"/>
      <c r="C70" s="136" t="s">
        <v>466</v>
      </c>
      <c r="D70" s="578">
        <v>0.60399999999999998</v>
      </c>
      <c r="E70" s="578">
        <v>0.51100000000000001</v>
      </c>
      <c r="F70" s="578">
        <v>0.41799999999999998</v>
      </c>
      <c r="G70" s="578">
        <v>0.35299999999999998</v>
      </c>
      <c r="H70" s="578">
        <v>0.32500000000000001</v>
      </c>
      <c r="I70" s="578">
        <v>0.34300000000000003</v>
      </c>
      <c r="J70" s="578">
        <v>0.36299999999999999</v>
      </c>
      <c r="K70" s="578">
        <v>0.4</v>
      </c>
      <c r="L70" s="578">
        <v>0.39</v>
      </c>
      <c r="M70" s="578">
        <v>0.38200000000000001</v>
      </c>
      <c r="N70" s="578">
        <v>0.38100000000000001</v>
      </c>
      <c r="O70" s="578">
        <v>0.41699999999999998</v>
      </c>
      <c r="P70" s="578">
        <v>0.44400000000000001</v>
      </c>
      <c r="Q70" s="578">
        <v>0.46700000000000003</v>
      </c>
      <c r="R70" s="201"/>
    </row>
    <row r="71" spans="2:18" s="2" customFormat="1" ht="15" hidden="1" customHeight="1" x14ac:dyDescent="0.25">
      <c r="C71" s="249" t="s">
        <v>197</v>
      </c>
      <c r="D71" s="197">
        <f t="shared" ref="D71:Q71" si="6">SUM(D58:D70)</f>
        <v>14.316999999999997</v>
      </c>
      <c r="E71" s="198">
        <f t="shared" ref="E71:J71" si="7">SUM(E58:E70)</f>
        <v>13.614000000000001</v>
      </c>
      <c r="F71" s="199">
        <f t="shared" si="7"/>
        <v>13.400000000000002</v>
      </c>
      <c r="G71" s="199">
        <f t="shared" si="7"/>
        <v>13.505999999999997</v>
      </c>
      <c r="H71" s="199">
        <f t="shared" si="7"/>
        <v>15.541</v>
      </c>
      <c r="I71" s="199">
        <f t="shared" si="7"/>
        <v>15.325000000000001</v>
      </c>
      <c r="J71" s="199">
        <f t="shared" si="7"/>
        <v>8.847999999999999</v>
      </c>
      <c r="K71" s="199">
        <f t="shared" si="6"/>
        <v>6.1820000000000004</v>
      </c>
      <c r="L71" s="199">
        <f t="shared" si="6"/>
        <v>5.26</v>
      </c>
      <c r="M71" s="199">
        <f t="shared" si="6"/>
        <v>5.2859999999999987</v>
      </c>
      <c r="N71" s="199">
        <f t="shared" si="6"/>
        <v>4.3709999999999996</v>
      </c>
      <c r="O71" s="199"/>
      <c r="P71" s="199">
        <f t="shared" si="6"/>
        <v>4.5430000000000001</v>
      </c>
      <c r="Q71" s="199">
        <f t="shared" si="6"/>
        <v>4.9219999999999997</v>
      </c>
      <c r="R71" s="200"/>
    </row>
    <row r="72" spans="2:18" ht="15" customHeight="1" x14ac:dyDescent="0.25">
      <c r="C72" s="92"/>
      <c r="D72" s="132"/>
      <c r="E72" s="132"/>
      <c r="F72" s="143"/>
      <c r="G72" s="143"/>
      <c r="H72" s="143"/>
      <c r="I72" s="143"/>
      <c r="J72" s="143"/>
      <c r="K72" s="143"/>
      <c r="L72" s="143"/>
      <c r="M72" s="143"/>
      <c r="N72" s="143"/>
      <c r="O72" s="143"/>
      <c r="P72" s="143"/>
      <c r="Q72" s="143"/>
    </row>
    <row r="73" spans="2:18" ht="15.75" customHeight="1" x14ac:dyDescent="0.25">
      <c r="C73" s="90" t="s">
        <v>101</v>
      </c>
      <c r="R73" s="153"/>
    </row>
    <row r="74" spans="2:18" ht="15" customHeight="1" x14ac:dyDescent="0.25">
      <c r="B74" s="635" t="s">
        <v>271</v>
      </c>
      <c r="C74" s="136" t="s">
        <v>467</v>
      </c>
      <c r="D74" s="578">
        <v>0.318</v>
      </c>
      <c r="E74" s="578">
        <v>0.38200000000000001</v>
      </c>
      <c r="F74" s="578">
        <v>0.50900000000000001</v>
      </c>
      <c r="G74" s="578">
        <v>0.57299999999999995</v>
      </c>
      <c r="H74" s="578">
        <v>0.63600000000000001</v>
      </c>
      <c r="I74" s="578">
        <v>0.53300000000000003</v>
      </c>
      <c r="J74" s="578">
        <v>0.51300000000000001</v>
      </c>
      <c r="K74" s="578">
        <v>0.33700000000000002</v>
      </c>
      <c r="L74" s="578">
        <v>0.307</v>
      </c>
      <c r="M74" s="578">
        <v>0.42799999999999999</v>
      </c>
      <c r="N74" s="578">
        <v>0.44800000000000001</v>
      </c>
      <c r="O74" s="578">
        <v>0.59399999999999997</v>
      </c>
      <c r="P74" s="578">
        <v>0.6</v>
      </c>
      <c r="Q74" s="578">
        <v>0.67100000000000004</v>
      </c>
      <c r="R74" s="201"/>
    </row>
    <row r="75" spans="2:18" ht="15" customHeight="1" x14ac:dyDescent="0.25">
      <c r="B75" s="636"/>
      <c r="C75" s="136" t="s">
        <v>198</v>
      </c>
      <c r="D75" s="578">
        <v>0.436</v>
      </c>
      <c r="E75" s="578">
        <v>0.436</v>
      </c>
      <c r="F75" s="578">
        <v>0.436</v>
      </c>
      <c r="G75" s="578">
        <v>0.52400000000000002</v>
      </c>
      <c r="H75" s="578">
        <v>0.65400000000000003</v>
      </c>
      <c r="I75" s="578">
        <v>0.623</v>
      </c>
      <c r="J75" s="578">
        <v>0.47399999999999998</v>
      </c>
      <c r="K75" s="578">
        <v>0.32200000000000001</v>
      </c>
      <c r="L75" s="578">
        <v>0.29599999999999999</v>
      </c>
      <c r="M75" s="578">
        <v>0.40500000000000003</v>
      </c>
      <c r="N75" s="578">
        <v>0.42</v>
      </c>
      <c r="O75" s="578">
        <v>0.55300000000000005</v>
      </c>
      <c r="P75" s="578">
        <v>0.56599999999999995</v>
      </c>
      <c r="Q75" s="578">
        <v>0.60799999999999998</v>
      </c>
      <c r="R75" s="201"/>
    </row>
    <row r="76" spans="2:18" ht="15" customHeight="1" x14ac:dyDescent="0.25">
      <c r="B76" s="636"/>
      <c r="C76" s="136" t="s">
        <v>199</v>
      </c>
      <c r="D76" s="578">
        <v>0.42499999999999999</v>
      </c>
      <c r="E76" s="578">
        <v>0.42499999999999999</v>
      </c>
      <c r="F76" s="578">
        <v>0.42499999999999999</v>
      </c>
      <c r="G76" s="578">
        <v>0.42499999999999999</v>
      </c>
      <c r="H76" s="578">
        <v>0.53100000000000003</v>
      </c>
      <c r="I76" s="578">
        <v>0.51100000000000001</v>
      </c>
      <c r="J76" s="578">
        <v>0.38500000000000001</v>
      </c>
      <c r="K76" s="578">
        <v>0.29799999999999999</v>
      </c>
      <c r="L76" s="578">
        <v>0.27800000000000002</v>
      </c>
      <c r="M76" s="578">
        <v>0.38800000000000001</v>
      </c>
      <c r="N76" s="578">
        <v>0.41</v>
      </c>
      <c r="O76" s="578">
        <v>0.53400000000000003</v>
      </c>
      <c r="P76" s="578">
        <v>0.56200000000000006</v>
      </c>
      <c r="Q76" s="578">
        <v>0.56599999999999995</v>
      </c>
      <c r="R76" s="201"/>
    </row>
    <row r="77" spans="2:18" ht="15" customHeight="1" x14ac:dyDescent="0.25">
      <c r="B77" s="636"/>
      <c r="C77" s="136" t="s">
        <v>200</v>
      </c>
      <c r="D77" s="578">
        <v>0.42599999999999999</v>
      </c>
      <c r="E77" s="578">
        <v>0.28399999999999997</v>
      </c>
      <c r="F77" s="578">
        <v>0.28399999999999997</v>
      </c>
      <c r="G77" s="578">
        <v>0.28399999999999997</v>
      </c>
      <c r="H77" s="578">
        <v>0.85299999999999998</v>
      </c>
      <c r="I77" s="578">
        <v>0.5</v>
      </c>
      <c r="J77" s="578">
        <v>0.36799999999999999</v>
      </c>
      <c r="K77" s="578">
        <v>0.28699999999999998</v>
      </c>
      <c r="L77" s="578">
        <v>0.26500000000000001</v>
      </c>
      <c r="M77" s="578">
        <v>0.27100000000000002</v>
      </c>
      <c r="N77" s="578">
        <v>0.28599999999999998</v>
      </c>
      <c r="O77" s="578">
        <v>0.36399999999999999</v>
      </c>
      <c r="P77" s="578">
        <v>0.42699999999999999</v>
      </c>
      <c r="Q77" s="578">
        <v>0.49199999999999999</v>
      </c>
      <c r="R77" s="201"/>
    </row>
    <row r="78" spans="2:18" ht="15" customHeight="1" x14ac:dyDescent="0.25">
      <c r="B78" s="636"/>
      <c r="C78" s="136" t="s">
        <v>464</v>
      </c>
      <c r="D78" s="578">
        <v>0.42899999999999999</v>
      </c>
      <c r="E78" s="578">
        <v>0.66700000000000004</v>
      </c>
      <c r="F78" s="578">
        <v>0.83399999999999996</v>
      </c>
      <c r="G78" s="578">
        <v>1.0009999999999999</v>
      </c>
      <c r="H78" s="578">
        <v>1.1910000000000001</v>
      </c>
      <c r="I78" s="578">
        <v>0.77300000000000002</v>
      </c>
      <c r="J78" s="578">
        <v>0.56100000000000005</v>
      </c>
      <c r="K78" s="578">
        <v>0.27400000000000002</v>
      </c>
      <c r="L78" s="578">
        <v>0.26600000000000001</v>
      </c>
      <c r="M78" s="578">
        <v>0.26500000000000001</v>
      </c>
      <c r="N78" s="578">
        <v>0.28100000000000003</v>
      </c>
      <c r="O78" s="578">
        <v>0.29199999999999998</v>
      </c>
      <c r="P78" s="578">
        <v>0.35899999999999999</v>
      </c>
      <c r="Q78" s="578">
        <v>0.42399999999999999</v>
      </c>
      <c r="R78" s="201"/>
    </row>
    <row r="79" spans="2:18" ht="15" customHeight="1" x14ac:dyDescent="0.25">
      <c r="B79" s="636"/>
      <c r="C79" s="136" t="s">
        <v>468</v>
      </c>
      <c r="D79" s="578">
        <v>0.55500000000000005</v>
      </c>
      <c r="E79" s="578">
        <v>0.61699999999999999</v>
      </c>
      <c r="F79" s="578">
        <v>0.74099999999999999</v>
      </c>
      <c r="G79" s="578">
        <v>0.86399999999999999</v>
      </c>
      <c r="H79" s="578">
        <v>0.98699999999999999</v>
      </c>
      <c r="I79" s="578">
        <v>0.71099999999999997</v>
      </c>
      <c r="J79" s="578">
        <v>0.42699999999999999</v>
      </c>
      <c r="K79" s="578">
        <v>0.249</v>
      </c>
      <c r="L79" s="578">
        <v>0.253</v>
      </c>
      <c r="M79" s="578">
        <v>0.25700000000000001</v>
      </c>
      <c r="N79" s="578">
        <v>0.28899999999999998</v>
      </c>
      <c r="O79" s="578">
        <v>0.28799999999999998</v>
      </c>
      <c r="P79" s="578">
        <v>0.29699999999999999</v>
      </c>
      <c r="Q79" s="578">
        <v>0.42199999999999999</v>
      </c>
      <c r="R79" s="201"/>
    </row>
    <row r="80" spans="2:18" ht="15" customHeight="1" x14ac:dyDescent="0.25">
      <c r="B80" s="636"/>
      <c r="C80" s="136" t="s">
        <v>449</v>
      </c>
      <c r="D80" s="578">
        <v>0.96</v>
      </c>
      <c r="E80" s="578">
        <v>0.91200000000000003</v>
      </c>
      <c r="F80" s="578">
        <v>0.86399999999999999</v>
      </c>
      <c r="G80" s="578">
        <v>0.83499999999999996</v>
      </c>
      <c r="H80" s="578">
        <v>0.81599999999999995</v>
      </c>
      <c r="I80" s="578">
        <v>0.57199999999999995</v>
      </c>
      <c r="J80" s="578">
        <v>0.38200000000000001</v>
      </c>
      <c r="K80" s="578">
        <v>0.24299999999999999</v>
      </c>
      <c r="L80" s="578">
        <v>0.248</v>
      </c>
      <c r="M80" s="578">
        <v>0.255</v>
      </c>
      <c r="N80" s="578">
        <v>0.28299999999999997</v>
      </c>
      <c r="O80" s="578">
        <v>0.28899999999999998</v>
      </c>
      <c r="P80" s="578">
        <v>0.29799999999999999</v>
      </c>
      <c r="Q80" s="578">
        <v>0.42799999999999999</v>
      </c>
      <c r="R80" s="201"/>
    </row>
    <row r="81" spans="2:18" ht="15" customHeight="1" x14ac:dyDescent="0.25">
      <c r="B81" s="636"/>
      <c r="C81" s="136" t="s">
        <v>450</v>
      </c>
      <c r="D81" s="578">
        <v>1.2470000000000001</v>
      </c>
      <c r="E81" s="578">
        <v>1.109</v>
      </c>
      <c r="F81" s="578">
        <v>0.97</v>
      </c>
      <c r="G81" s="578">
        <v>0.83099999999999996</v>
      </c>
      <c r="H81" s="578">
        <v>0.69299999999999995</v>
      </c>
      <c r="I81" s="578">
        <v>0.51200000000000001</v>
      </c>
      <c r="J81" s="578">
        <v>0.36899999999999999</v>
      </c>
      <c r="K81" s="578">
        <v>0.35299999999999998</v>
      </c>
      <c r="L81" s="578">
        <v>0.35099999999999998</v>
      </c>
      <c r="M81" s="578">
        <v>0.36299999999999999</v>
      </c>
      <c r="N81" s="578">
        <v>0.39700000000000002</v>
      </c>
      <c r="O81" s="578">
        <v>0.35499999999999998</v>
      </c>
      <c r="P81" s="578">
        <v>0.37</v>
      </c>
      <c r="Q81" s="578">
        <v>0.44500000000000001</v>
      </c>
      <c r="R81" s="201"/>
    </row>
    <row r="82" spans="2:18" ht="15" customHeight="1" x14ac:dyDescent="0.25">
      <c r="B82" s="636"/>
      <c r="C82" s="136" t="s">
        <v>451</v>
      </c>
      <c r="D82" s="578">
        <v>1.2549999999999999</v>
      </c>
      <c r="E82" s="578">
        <v>1.0620000000000001</v>
      </c>
      <c r="F82" s="578">
        <v>0.86899999999999999</v>
      </c>
      <c r="G82" s="578">
        <v>0.77300000000000002</v>
      </c>
      <c r="H82" s="578">
        <v>0.628</v>
      </c>
      <c r="I82" s="578">
        <v>0.48799999999999999</v>
      </c>
      <c r="J82" s="578">
        <v>0.378</v>
      </c>
      <c r="K82" s="578">
        <v>0.36</v>
      </c>
      <c r="L82" s="578">
        <v>0.371</v>
      </c>
      <c r="M82" s="578">
        <v>0.38600000000000001</v>
      </c>
      <c r="N82" s="578">
        <v>0.42299999999999999</v>
      </c>
      <c r="O82" s="578">
        <v>0.439</v>
      </c>
      <c r="P82" s="578">
        <v>0.46200000000000002</v>
      </c>
      <c r="Q82" s="578">
        <v>0.47299999999999998</v>
      </c>
      <c r="R82" s="201"/>
    </row>
    <row r="83" spans="2:18" ht="15" customHeight="1" x14ac:dyDescent="0.25">
      <c r="B83" s="636"/>
      <c r="C83" s="136" t="s">
        <v>452</v>
      </c>
      <c r="D83" s="578">
        <v>1.236</v>
      </c>
      <c r="E83" s="578">
        <v>1.0109999999999999</v>
      </c>
      <c r="F83" s="578">
        <v>0.84299999999999997</v>
      </c>
      <c r="G83" s="578">
        <v>0.67400000000000004</v>
      </c>
      <c r="H83" s="578">
        <v>0.56200000000000006</v>
      </c>
      <c r="I83" s="578">
        <v>0.438</v>
      </c>
      <c r="J83" s="578">
        <v>0.42399999999999999</v>
      </c>
      <c r="K83" s="578">
        <v>0.40500000000000003</v>
      </c>
      <c r="L83" s="578">
        <v>0.42</v>
      </c>
      <c r="M83" s="578">
        <v>0.42499999999999999</v>
      </c>
      <c r="N83" s="578">
        <v>0.47399999999999998</v>
      </c>
      <c r="O83" s="578">
        <v>0.49099999999999999</v>
      </c>
      <c r="P83" s="578">
        <v>0.51400000000000001</v>
      </c>
      <c r="Q83" s="578">
        <v>0.52200000000000002</v>
      </c>
      <c r="R83" s="201"/>
    </row>
    <row r="84" spans="2:18" ht="15" customHeight="1" x14ac:dyDescent="0.25">
      <c r="B84" s="636"/>
      <c r="C84" s="136" t="s">
        <v>469</v>
      </c>
      <c r="D84" s="578">
        <v>1.3480000000000001</v>
      </c>
      <c r="E84" s="578">
        <v>1.135</v>
      </c>
      <c r="F84" s="578">
        <v>0.92200000000000004</v>
      </c>
      <c r="G84" s="578">
        <v>0.73799999999999999</v>
      </c>
      <c r="H84" s="578">
        <v>0.56799999999999995</v>
      </c>
      <c r="I84" s="578">
        <v>0.48399999999999999</v>
      </c>
      <c r="J84" s="578">
        <v>0.47899999999999998</v>
      </c>
      <c r="K84" s="578">
        <v>0.47499999999999998</v>
      </c>
      <c r="L84" s="578">
        <v>0.48299999999999998</v>
      </c>
      <c r="M84" s="578">
        <v>0.49199999999999999</v>
      </c>
      <c r="N84" s="578">
        <v>0.54600000000000004</v>
      </c>
      <c r="O84" s="578">
        <v>0.57699999999999996</v>
      </c>
      <c r="P84" s="578">
        <v>0.59299999999999997</v>
      </c>
      <c r="Q84" s="578">
        <v>0.60699999999999998</v>
      </c>
      <c r="R84" s="201"/>
    </row>
    <row r="85" spans="2:18" ht="15" customHeight="1" x14ac:dyDescent="0.25">
      <c r="B85" s="636"/>
      <c r="C85" s="136" t="s">
        <v>465</v>
      </c>
      <c r="D85" s="578">
        <v>1.33</v>
      </c>
      <c r="E85" s="578">
        <v>1.08</v>
      </c>
      <c r="F85" s="578">
        <v>0.83099999999999996</v>
      </c>
      <c r="G85" s="578">
        <v>0.748</v>
      </c>
      <c r="H85" s="578">
        <v>0.58199999999999996</v>
      </c>
      <c r="I85" s="578">
        <v>0.56499999999999995</v>
      </c>
      <c r="J85" s="578">
        <v>0.55500000000000005</v>
      </c>
      <c r="K85" s="578">
        <v>0.54500000000000004</v>
      </c>
      <c r="L85" s="578">
        <v>0.55400000000000005</v>
      </c>
      <c r="M85" s="578">
        <v>0.56499999999999995</v>
      </c>
      <c r="N85" s="578">
        <v>0.627</v>
      </c>
      <c r="O85" s="578">
        <v>0.64600000000000002</v>
      </c>
      <c r="P85" s="578">
        <v>0.66200000000000003</v>
      </c>
      <c r="Q85" s="578">
        <v>0.67900000000000005</v>
      </c>
      <c r="R85" s="201"/>
    </row>
    <row r="86" spans="2:18" ht="15" customHeight="1" x14ac:dyDescent="0.25">
      <c r="B86" s="637"/>
      <c r="C86" s="136" t="s">
        <v>466</v>
      </c>
      <c r="D86" s="578">
        <v>1.3440000000000001</v>
      </c>
      <c r="E86" s="578">
        <v>1.137</v>
      </c>
      <c r="F86" s="578">
        <v>0.93</v>
      </c>
      <c r="G86" s="578">
        <v>0.78600000000000003</v>
      </c>
      <c r="H86" s="578">
        <v>0.72399999999999998</v>
      </c>
      <c r="I86" s="578">
        <v>0.69299999999999995</v>
      </c>
      <c r="J86" s="578">
        <v>0.66300000000000003</v>
      </c>
      <c r="K86" s="578">
        <v>0.621</v>
      </c>
      <c r="L86" s="578">
        <v>0.624</v>
      </c>
      <c r="M86" s="578">
        <v>0.627</v>
      </c>
      <c r="N86" s="578">
        <v>0.68899999999999995</v>
      </c>
      <c r="O86" s="578">
        <v>0.66600000000000004</v>
      </c>
      <c r="P86" s="578">
        <v>0.73299999999999998</v>
      </c>
      <c r="Q86" s="578">
        <v>0.80100000000000005</v>
      </c>
      <c r="R86" s="201"/>
    </row>
    <row r="87" spans="2:18" s="2" customFormat="1" ht="15" hidden="1" customHeight="1" x14ac:dyDescent="0.25">
      <c r="C87" s="249" t="s">
        <v>197</v>
      </c>
      <c r="D87" s="197">
        <f t="shared" ref="D87:Q87" si="8">SUM(D74:D86)</f>
        <v>11.308999999999999</v>
      </c>
      <c r="E87" s="198">
        <f t="shared" ref="E87:J87" si="9">SUM(E74:E86)</f>
        <v>10.257000000000001</v>
      </c>
      <c r="F87" s="199">
        <f t="shared" si="9"/>
        <v>9.4579999999999984</v>
      </c>
      <c r="G87" s="199">
        <f t="shared" si="9"/>
        <v>9.0559999999999992</v>
      </c>
      <c r="H87" s="199">
        <f t="shared" si="9"/>
        <v>9.4250000000000007</v>
      </c>
      <c r="I87" s="199">
        <f t="shared" si="9"/>
        <v>7.4029999999999987</v>
      </c>
      <c r="J87" s="199">
        <f t="shared" si="9"/>
        <v>5.9780000000000006</v>
      </c>
      <c r="K87" s="199">
        <f t="shared" si="8"/>
        <v>4.7690000000000001</v>
      </c>
      <c r="L87" s="199">
        <f t="shared" si="8"/>
        <v>4.7160000000000002</v>
      </c>
      <c r="M87" s="199">
        <f t="shared" si="8"/>
        <v>5.1269999999999998</v>
      </c>
      <c r="N87" s="199">
        <f t="shared" si="8"/>
        <v>5.5730000000000004</v>
      </c>
      <c r="O87" s="199"/>
      <c r="P87" s="199">
        <f t="shared" si="8"/>
        <v>6.4429999999999996</v>
      </c>
      <c r="Q87" s="199">
        <f t="shared" si="8"/>
        <v>7.1380000000000008</v>
      </c>
      <c r="R87" s="200"/>
    </row>
    <row r="88" spans="2:18" ht="15" customHeight="1" x14ac:dyDescent="0.25">
      <c r="B88" s="75"/>
      <c r="C88" s="4"/>
      <c r="D88" s="139"/>
      <c r="E88" s="139"/>
      <c r="F88" s="145"/>
      <c r="G88" s="145"/>
      <c r="H88" s="145"/>
      <c r="I88" s="145"/>
      <c r="J88" s="145"/>
      <c r="K88" s="145"/>
      <c r="L88" s="145"/>
      <c r="M88" s="145"/>
      <c r="N88" s="145"/>
      <c r="O88" s="145"/>
      <c r="P88" s="145"/>
      <c r="Q88" s="145"/>
      <c r="R88" s="139"/>
    </row>
    <row r="89" spans="2:18" ht="15" customHeight="1" x14ac:dyDescent="0.25">
      <c r="B89" s="75"/>
      <c r="C89" s="138" t="s">
        <v>478</v>
      </c>
      <c r="D89" s="557"/>
      <c r="F89" s="145"/>
      <c r="G89" s="145"/>
      <c r="H89" s="145"/>
      <c r="I89" s="145"/>
      <c r="J89" s="145"/>
      <c r="K89" s="145"/>
      <c r="L89" s="145"/>
      <c r="M89" s="145"/>
      <c r="N89" s="145"/>
      <c r="O89" s="145"/>
      <c r="P89" s="145"/>
      <c r="Q89" s="145"/>
      <c r="R89" s="139"/>
    </row>
    <row r="90" spans="2:18" ht="15" customHeight="1" x14ac:dyDescent="0.25">
      <c r="B90" s="75"/>
      <c r="C90" s="4"/>
      <c r="D90" s="139"/>
      <c r="E90" s="139"/>
      <c r="F90" s="145"/>
      <c r="G90" s="145"/>
      <c r="H90" s="145"/>
      <c r="I90" s="145"/>
      <c r="J90" s="145"/>
      <c r="K90" s="145"/>
      <c r="L90" s="145"/>
      <c r="M90" s="145"/>
      <c r="N90" s="145"/>
      <c r="O90" s="145"/>
      <c r="P90" s="145"/>
      <c r="Q90" s="145"/>
      <c r="R90" s="139"/>
    </row>
    <row r="91" spans="2:18" ht="15.75" customHeight="1" x14ac:dyDescent="0.25">
      <c r="C91" s="93" t="s">
        <v>283</v>
      </c>
      <c r="R91" s="153"/>
    </row>
    <row r="92" spans="2:18" ht="15" customHeight="1" x14ac:dyDescent="0.25">
      <c r="B92" s="635" t="s">
        <v>271</v>
      </c>
      <c r="C92" s="136" t="s">
        <v>467</v>
      </c>
      <c r="D92" s="578">
        <v>0.11600000000000001</v>
      </c>
      <c r="E92" s="578">
        <v>0.13900000000000001</v>
      </c>
      <c r="F92" s="578">
        <v>0.186</v>
      </c>
      <c r="G92" s="578">
        <v>0.20899999999999999</v>
      </c>
      <c r="H92" s="578">
        <v>0.23200000000000001</v>
      </c>
      <c r="I92" s="578">
        <v>0.21099999999999999</v>
      </c>
      <c r="J92" s="578">
        <v>0.22900000000000001</v>
      </c>
      <c r="K92" s="578">
        <v>0.23300000000000001</v>
      </c>
      <c r="L92" s="578">
        <v>0.222</v>
      </c>
      <c r="M92" s="578">
        <v>0.29499999999999998</v>
      </c>
      <c r="N92" s="578">
        <v>0.27700000000000002</v>
      </c>
      <c r="O92" s="578">
        <v>0.35099999999999998</v>
      </c>
      <c r="P92" s="578">
        <v>0.34599999999999997</v>
      </c>
      <c r="Q92" s="578">
        <v>0.38100000000000001</v>
      </c>
      <c r="R92" s="201"/>
    </row>
    <row r="93" spans="2:18" ht="15" customHeight="1" x14ac:dyDescent="0.25">
      <c r="B93" s="636"/>
      <c r="C93" s="136" t="s">
        <v>198</v>
      </c>
      <c r="D93" s="578">
        <v>0.16600000000000001</v>
      </c>
      <c r="E93" s="578">
        <v>0.16600000000000001</v>
      </c>
      <c r="F93" s="578">
        <v>0.16600000000000001</v>
      </c>
      <c r="G93" s="578">
        <v>0.19900000000000001</v>
      </c>
      <c r="H93" s="578">
        <v>0.248</v>
      </c>
      <c r="I93" s="578">
        <v>0.20799999999999999</v>
      </c>
      <c r="J93" s="578">
        <v>0.20899999999999999</v>
      </c>
      <c r="K93" s="578">
        <v>0.219</v>
      </c>
      <c r="L93" s="578">
        <v>0.20799999999999999</v>
      </c>
      <c r="M93" s="578">
        <v>0.27900000000000003</v>
      </c>
      <c r="N93" s="578">
        <v>0.26300000000000001</v>
      </c>
      <c r="O93" s="578">
        <v>0.33400000000000002</v>
      </c>
      <c r="P93" s="578">
        <v>0.32900000000000001</v>
      </c>
      <c r="Q93" s="578">
        <v>0.34899999999999998</v>
      </c>
      <c r="R93" s="201"/>
    </row>
    <row r="94" spans="2:18" ht="15" customHeight="1" x14ac:dyDescent="0.25">
      <c r="B94" s="636"/>
      <c r="C94" s="136" t="s">
        <v>199</v>
      </c>
      <c r="D94" s="578">
        <v>0.159</v>
      </c>
      <c r="E94" s="578">
        <v>0.159</v>
      </c>
      <c r="F94" s="578">
        <v>0.159</v>
      </c>
      <c r="G94" s="578">
        <v>0.159</v>
      </c>
      <c r="H94" s="578">
        <v>0.19800000000000001</v>
      </c>
      <c r="I94" s="578">
        <v>0.21199999999999999</v>
      </c>
      <c r="J94" s="578">
        <v>0.20200000000000001</v>
      </c>
      <c r="K94" s="578">
        <v>0.215</v>
      </c>
      <c r="L94" s="578">
        <v>0.20599999999999999</v>
      </c>
      <c r="M94" s="578">
        <v>0.27900000000000003</v>
      </c>
      <c r="N94" s="578">
        <v>0.26400000000000001</v>
      </c>
      <c r="O94" s="578">
        <v>0.33500000000000002</v>
      </c>
      <c r="P94" s="578">
        <v>0.33200000000000002</v>
      </c>
      <c r="Q94" s="578">
        <v>0.33100000000000002</v>
      </c>
      <c r="R94" s="201"/>
    </row>
    <row r="95" spans="2:18" ht="15" customHeight="1" x14ac:dyDescent="0.25">
      <c r="B95" s="636"/>
      <c r="C95" s="136" t="s">
        <v>200</v>
      </c>
      <c r="D95" s="578">
        <v>0.17199999999999999</v>
      </c>
      <c r="E95" s="578">
        <v>0.114</v>
      </c>
      <c r="F95" s="578">
        <v>0.114</v>
      </c>
      <c r="G95" s="578">
        <v>0.114</v>
      </c>
      <c r="H95" s="578">
        <v>0.34300000000000003</v>
      </c>
      <c r="I95" s="578">
        <v>0.25600000000000001</v>
      </c>
      <c r="J95" s="578">
        <v>0.224</v>
      </c>
      <c r="K95" s="578">
        <v>0.21199999999999999</v>
      </c>
      <c r="L95" s="578">
        <v>0.20599999999999999</v>
      </c>
      <c r="M95" s="578">
        <v>0.20100000000000001</v>
      </c>
      <c r="N95" s="578">
        <v>0.191</v>
      </c>
      <c r="O95" s="578">
        <v>0.22700000000000001</v>
      </c>
      <c r="P95" s="578">
        <v>0.26200000000000001</v>
      </c>
      <c r="Q95" s="578">
        <v>0.3</v>
      </c>
      <c r="R95" s="201"/>
    </row>
    <row r="96" spans="2:18" ht="15" customHeight="1" x14ac:dyDescent="0.25">
      <c r="B96" s="636"/>
      <c r="C96" s="136" t="s">
        <v>464</v>
      </c>
      <c r="D96" s="578">
        <v>0.17899999999999999</v>
      </c>
      <c r="E96" s="578">
        <v>0.27900000000000003</v>
      </c>
      <c r="F96" s="578">
        <v>0.34899999999999998</v>
      </c>
      <c r="G96" s="578">
        <v>0.41899999999999998</v>
      </c>
      <c r="H96" s="578">
        <v>0.498</v>
      </c>
      <c r="I96" s="578">
        <v>0.42</v>
      </c>
      <c r="J96" s="578">
        <v>0.36499999999999999</v>
      </c>
      <c r="K96" s="578">
        <v>0.20899999999999999</v>
      </c>
      <c r="L96" s="578">
        <v>0.20699999999999999</v>
      </c>
      <c r="M96" s="578">
        <v>0.20200000000000001</v>
      </c>
      <c r="N96" s="578">
        <v>0.19400000000000001</v>
      </c>
      <c r="O96" s="578">
        <v>0.193</v>
      </c>
      <c r="P96" s="578">
        <v>0.22900000000000001</v>
      </c>
      <c r="Q96" s="578">
        <v>0.26800000000000002</v>
      </c>
      <c r="R96" s="201"/>
    </row>
    <row r="97" spans="2:18" ht="15" customHeight="1" x14ac:dyDescent="0.25">
      <c r="B97" s="636"/>
      <c r="C97" s="136" t="s">
        <v>468</v>
      </c>
      <c r="D97" s="578">
        <v>0.35599999999999998</v>
      </c>
      <c r="E97" s="578">
        <v>0.39500000000000002</v>
      </c>
      <c r="F97" s="578">
        <v>0.47399999999999998</v>
      </c>
      <c r="G97" s="578">
        <v>0.55300000000000005</v>
      </c>
      <c r="H97" s="578">
        <v>0.63200000000000001</v>
      </c>
      <c r="I97" s="578">
        <v>0.51500000000000001</v>
      </c>
      <c r="J97" s="578">
        <v>0.32900000000000001</v>
      </c>
      <c r="K97" s="578">
        <v>0.20699999999999999</v>
      </c>
      <c r="L97" s="578">
        <v>0.20599999999999999</v>
      </c>
      <c r="M97" s="578">
        <v>0.21099999999999999</v>
      </c>
      <c r="N97" s="578">
        <v>0.20699999999999999</v>
      </c>
      <c r="O97" s="578">
        <v>0.20599999999999999</v>
      </c>
      <c r="P97" s="578">
        <v>0.20499999999999999</v>
      </c>
      <c r="Q97" s="578">
        <v>0.29099999999999998</v>
      </c>
      <c r="R97" s="201"/>
    </row>
    <row r="98" spans="2:18" ht="15" customHeight="1" x14ac:dyDescent="0.25">
      <c r="B98" s="636"/>
      <c r="C98" s="136" t="s">
        <v>449</v>
      </c>
      <c r="D98" s="578">
        <v>0.79900000000000004</v>
      </c>
      <c r="E98" s="578">
        <v>0.75900000000000001</v>
      </c>
      <c r="F98" s="578">
        <v>0.71899999999999997</v>
      </c>
      <c r="G98" s="578">
        <v>0.69499999999999995</v>
      </c>
      <c r="H98" s="578">
        <v>0.67900000000000005</v>
      </c>
      <c r="I98" s="578">
        <v>0.48799999999999999</v>
      </c>
      <c r="J98" s="578">
        <v>0.33</v>
      </c>
      <c r="K98" s="578">
        <v>0.217</v>
      </c>
      <c r="L98" s="578">
        <v>0.22</v>
      </c>
      <c r="M98" s="578">
        <v>0.22500000000000001</v>
      </c>
      <c r="N98" s="578">
        <v>0.223</v>
      </c>
      <c r="O98" s="578">
        <v>0.223</v>
      </c>
      <c r="P98" s="578">
        <v>0.222</v>
      </c>
      <c r="Q98" s="578">
        <v>0.31900000000000001</v>
      </c>
      <c r="R98" s="201"/>
    </row>
    <row r="99" spans="2:18" ht="15" customHeight="1" x14ac:dyDescent="0.25">
      <c r="B99" s="636"/>
      <c r="C99" s="136" t="s">
        <v>450</v>
      </c>
      <c r="D99" s="578">
        <v>1.149</v>
      </c>
      <c r="E99" s="578">
        <v>1.022</v>
      </c>
      <c r="F99" s="578">
        <v>0.89400000000000002</v>
      </c>
      <c r="G99" s="578">
        <v>0.76600000000000001</v>
      </c>
      <c r="H99" s="578">
        <v>0.63900000000000001</v>
      </c>
      <c r="I99" s="578">
        <v>0.47199999999999998</v>
      </c>
      <c r="J99" s="578">
        <v>0.34899999999999998</v>
      </c>
      <c r="K99" s="578">
        <v>0.33800000000000002</v>
      </c>
      <c r="L99" s="578">
        <v>0.34100000000000003</v>
      </c>
      <c r="M99" s="578">
        <v>0.35599999999999998</v>
      </c>
      <c r="N99" s="578">
        <v>0.36099999999999999</v>
      </c>
      <c r="O99" s="578">
        <v>0.31</v>
      </c>
      <c r="P99" s="578">
        <v>0.31</v>
      </c>
      <c r="Q99" s="578">
        <v>0.378</v>
      </c>
      <c r="R99" s="201"/>
    </row>
    <row r="100" spans="2:18" ht="15" customHeight="1" x14ac:dyDescent="0.25">
      <c r="B100" s="636"/>
      <c r="C100" s="136" t="s">
        <v>451</v>
      </c>
      <c r="D100" s="578">
        <v>1.2529999999999999</v>
      </c>
      <c r="E100" s="578">
        <v>1.06</v>
      </c>
      <c r="F100" s="578">
        <v>0.86699999999999999</v>
      </c>
      <c r="G100" s="578">
        <v>0.77100000000000002</v>
      </c>
      <c r="H100" s="578">
        <v>0.626</v>
      </c>
      <c r="I100" s="578">
        <v>0.45400000000000001</v>
      </c>
      <c r="J100" s="578">
        <v>0.36599999999999999</v>
      </c>
      <c r="K100" s="578">
        <v>0.35699999999999998</v>
      </c>
      <c r="L100" s="578">
        <v>0.371</v>
      </c>
      <c r="M100" s="578">
        <v>0.38400000000000001</v>
      </c>
      <c r="N100" s="578">
        <v>0.38800000000000001</v>
      </c>
      <c r="O100" s="578">
        <v>0.38900000000000001</v>
      </c>
      <c r="P100" s="578">
        <v>0.39800000000000002</v>
      </c>
      <c r="Q100" s="578">
        <v>0.41799999999999998</v>
      </c>
      <c r="R100" s="201"/>
    </row>
    <row r="101" spans="2:18" ht="15" customHeight="1" x14ac:dyDescent="0.25">
      <c r="B101" s="636"/>
      <c r="C101" s="136" t="s">
        <v>452</v>
      </c>
      <c r="D101" s="578">
        <v>1.1359999999999999</v>
      </c>
      <c r="E101" s="578">
        <v>0.92900000000000005</v>
      </c>
      <c r="F101" s="578">
        <v>0.77400000000000002</v>
      </c>
      <c r="G101" s="578">
        <v>0.61899999999999999</v>
      </c>
      <c r="H101" s="578">
        <v>0.51600000000000001</v>
      </c>
      <c r="I101" s="578">
        <v>0.41699999999999998</v>
      </c>
      <c r="J101" s="578">
        <v>0.39200000000000002</v>
      </c>
      <c r="K101" s="578">
        <v>0.38</v>
      </c>
      <c r="L101" s="578">
        <v>0.39600000000000002</v>
      </c>
      <c r="M101" s="578">
        <v>0.40899999999999997</v>
      </c>
      <c r="N101" s="578">
        <v>0.41</v>
      </c>
      <c r="O101" s="578">
        <v>0.41</v>
      </c>
      <c r="P101" s="578">
        <v>0.438</v>
      </c>
      <c r="Q101" s="578">
        <v>0.46300000000000002</v>
      </c>
      <c r="R101" s="201"/>
    </row>
    <row r="102" spans="2:18" ht="15" customHeight="1" x14ac:dyDescent="0.25">
      <c r="B102" s="636"/>
      <c r="C102" s="136" t="s">
        <v>469</v>
      </c>
      <c r="D102" s="578">
        <v>1.0569999999999999</v>
      </c>
      <c r="E102" s="578">
        <v>0.89</v>
      </c>
      <c r="F102" s="578">
        <v>0.72299999999999998</v>
      </c>
      <c r="G102" s="578">
        <v>0.57799999999999996</v>
      </c>
      <c r="H102" s="578">
        <v>0.44500000000000001</v>
      </c>
      <c r="I102" s="578">
        <v>0.39600000000000002</v>
      </c>
      <c r="J102" s="578">
        <v>0.40300000000000002</v>
      </c>
      <c r="K102" s="578">
        <v>0.41599999999999998</v>
      </c>
      <c r="L102" s="578">
        <v>0.42</v>
      </c>
      <c r="M102" s="578">
        <v>0.42399999999999999</v>
      </c>
      <c r="N102" s="578">
        <v>0.42099999999999999</v>
      </c>
      <c r="O102" s="578">
        <v>0.46300000000000002</v>
      </c>
      <c r="P102" s="578">
        <v>0.5</v>
      </c>
      <c r="Q102" s="578">
        <v>0.53100000000000003</v>
      </c>
      <c r="R102" s="201"/>
    </row>
    <row r="103" spans="2:18" ht="15" customHeight="1" x14ac:dyDescent="0.25">
      <c r="B103" s="636"/>
      <c r="C103" s="136" t="s">
        <v>465</v>
      </c>
      <c r="D103" s="578">
        <v>0.85699999999999998</v>
      </c>
      <c r="E103" s="578">
        <v>0.69599999999999995</v>
      </c>
      <c r="F103" s="578">
        <v>0.53500000000000003</v>
      </c>
      <c r="G103" s="578">
        <v>0.48199999999999998</v>
      </c>
      <c r="H103" s="578">
        <v>0.375</v>
      </c>
      <c r="I103" s="578">
        <v>0.38300000000000001</v>
      </c>
      <c r="J103" s="578">
        <v>0.38900000000000001</v>
      </c>
      <c r="K103" s="578">
        <v>0.40300000000000002</v>
      </c>
      <c r="L103" s="578">
        <v>0.40899999999999997</v>
      </c>
      <c r="M103" s="578">
        <v>0.41499999999999998</v>
      </c>
      <c r="N103" s="578">
        <v>0.48499999999999999</v>
      </c>
      <c r="O103" s="578">
        <v>0.53900000000000003</v>
      </c>
      <c r="P103" s="578">
        <v>0.58499999999999996</v>
      </c>
      <c r="Q103" s="578">
        <v>0.624</v>
      </c>
      <c r="R103" s="201"/>
    </row>
    <row r="104" spans="2:18" ht="15" customHeight="1" x14ac:dyDescent="0.25">
      <c r="B104" s="637"/>
      <c r="C104" s="136" t="s">
        <v>466</v>
      </c>
      <c r="D104" s="578">
        <v>1.5209999999999999</v>
      </c>
      <c r="E104" s="578">
        <v>1.2869999999999999</v>
      </c>
      <c r="F104" s="578">
        <v>1.0529999999999999</v>
      </c>
      <c r="G104" s="578">
        <v>0.88900000000000001</v>
      </c>
      <c r="H104" s="578">
        <v>0.81899999999999995</v>
      </c>
      <c r="I104" s="578">
        <v>0.84099999999999997</v>
      </c>
      <c r="J104" s="578">
        <v>0.86399999999999999</v>
      </c>
      <c r="K104" s="578">
        <v>0.89700000000000002</v>
      </c>
      <c r="L104" s="578">
        <v>0.94</v>
      </c>
      <c r="M104" s="578">
        <v>0.98099999999999998</v>
      </c>
      <c r="N104" s="578">
        <v>1.028</v>
      </c>
      <c r="O104" s="578">
        <v>1.073</v>
      </c>
      <c r="P104" s="578">
        <v>1.115</v>
      </c>
      <c r="Q104" s="578">
        <v>1.1539999999999999</v>
      </c>
      <c r="R104" s="201"/>
    </row>
    <row r="105" spans="2:18" s="2" customFormat="1" ht="15" hidden="1" customHeight="1" x14ac:dyDescent="0.25">
      <c r="C105" s="249" t="s">
        <v>197</v>
      </c>
      <c r="D105" s="197">
        <f t="shared" ref="D105:Q105" si="10">SUM(D92:D104)</f>
        <v>8.92</v>
      </c>
      <c r="E105" s="198">
        <f t="shared" ref="E105:J105" si="11">SUM(E92:E104)</f>
        <v>7.8949999999999996</v>
      </c>
      <c r="F105" s="199">
        <f t="shared" si="11"/>
        <v>7.0129999999999999</v>
      </c>
      <c r="G105" s="199">
        <f t="shared" si="11"/>
        <v>6.4530000000000003</v>
      </c>
      <c r="H105" s="199">
        <f t="shared" si="11"/>
        <v>6.2500000000000009</v>
      </c>
      <c r="I105" s="199">
        <f t="shared" si="11"/>
        <v>5.2730000000000006</v>
      </c>
      <c r="J105" s="199">
        <f t="shared" si="11"/>
        <v>4.6509999999999998</v>
      </c>
      <c r="K105" s="199">
        <f t="shared" si="10"/>
        <v>4.3029999999999999</v>
      </c>
      <c r="L105" s="199">
        <f t="shared" si="10"/>
        <v>4.3519999999999994</v>
      </c>
      <c r="M105" s="199">
        <f t="shared" si="10"/>
        <v>4.6609999999999996</v>
      </c>
      <c r="N105" s="199">
        <f t="shared" si="10"/>
        <v>4.7119999999999997</v>
      </c>
      <c r="O105" s="199"/>
      <c r="P105" s="199">
        <f t="shared" si="10"/>
        <v>5.2710000000000008</v>
      </c>
      <c r="Q105" s="199">
        <f t="shared" si="10"/>
        <v>5.8069999999999995</v>
      </c>
      <c r="R105" s="200"/>
    </row>
    <row r="106" spans="2:18" ht="15" customHeight="1" x14ac:dyDescent="0.25">
      <c r="C106" s="92"/>
      <c r="D106" s="132"/>
      <c r="E106" s="132"/>
      <c r="F106" s="143"/>
      <c r="G106" s="143"/>
      <c r="H106" s="143"/>
      <c r="I106" s="143"/>
      <c r="J106" s="143"/>
      <c r="K106" s="143"/>
      <c r="L106" s="143"/>
      <c r="M106" s="143"/>
      <c r="N106" s="143"/>
      <c r="O106" s="143"/>
      <c r="P106" s="143"/>
      <c r="Q106" s="143"/>
    </row>
    <row r="107" spans="2:18" ht="15" customHeight="1" x14ac:dyDescent="0.25">
      <c r="C107" s="93" t="s">
        <v>253</v>
      </c>
      <c r="R107" s="153"/>
    </row>
    <row r="108" spans="2:18" ht="15" customHeight="1" x14ac:dyDescent="0.25">
      <c r="B108" s="635" t="s">
        <v>271</v>
      </c>
      <c r="C108" s="136" t="s">
        <v>467</v>
      </c>
      <c r="D108" s="578">
        <v>0.48899999999999999</v>
      </c>
      <c r="E108" s="578">
        <v>0.58599999999999997</v>
      </c>
      <c r="F108" s="578">
        <v>0.78200000000000003</v>
      </c>
      <c r="G108" s="578">
        <v>0.88</v>
      </c>
      <c r="H108" s="578">
        <v>0.97699999999999998</v>
      </c>
      <c r="I108" s="578">
        <v>1.194</v>
      </c>
      <c r="J108" s="578">
        <v>1.2989999999999999</v>
      </c>
      <c r="K108" s="578">
        <v>0.95099999999999996</v>
      </c>
      <c r="L108" s="578">
        <v>0.76700000000000002</v>
      </c>
      <c r="M108" s="578">
        <v>0.86499999999999999</v>
      </c>
      <c r="N108" s="578">
        <v>0.71599999999999997</v>
      </c>
      <c r="O108" s="578">
        <v>0.872</v>
      </c>
      <c r="P108" s="578">
        <v>0.86399999999999999</v>
      </c>
      <c r="Q108" s="578">
        <v>0.95699999999999996</v>
      </c>
      <c r="R108" s="201"/>
    </row>
    <row r="109" spans="2:18" ht="15" customHeight="1" x14ac:dyDescent="0.25">
      <c r="B109" s="636"/>
      <c r="C109" s="136" t="s">
        <v>198</v>
      </c>
      <c r="D109" s="578">
        <v>1.0049999999999999</v>
      </c>
      <c r="E109" s="578">
        <v>1.0049999999999999</v>
      </c>
      <c r="F109" s="578">
        <v>1.0049999999999999</v>
      </c>
      <c r="G109" s="578">
        <v>1.206</v>
      </c>
      <c r="H109" s="578">
        <v>1.508</v>
      </c>
      <c r="I109" s="578">
        <v>1.333</v>
      </c>
      <c r="J109" s="578">
        <v>1.2130000000000001</v>
      </c>
      <c r="K109" s="578">
        <v>0.91300000000000003</v>
      </c>
      <c r="L109" s="578">
        <v>0.74399999999999999</v>
      </c>
      <c r="M109" s="578">
        <v>0.84699999999999998</v>
      </c>
      <c r="N109" s="578">
        <v>0.70799999999999996</v>
      </c>
      <c r="O109" s="578">
        <v>0.86499999999999999</v>
      </c>
      <c r="P109" s="578">
        <v>0.85799999999999998</v>
      </c>
      <c r="Q109" s="578">
        <v>0.91500000000000004</v>
      </c>
      <c r="R109" s="201"/>
    </row>
    <row r="110" spans="2:18" ht="15" customHeight="1" x14ac:dyDescent="0.25">
      <c r="B110" s="636"/>
      <c r="C110" s="136" t="s">
        <v>199</v>
      </c>
      <c r="D110" s="578">
        <v>1.268</v>
      </c>
      <c r="E110" s="578">
        <v>1.268</v>
      </c>
      <c r="F110" s="578">
        <v>1.268</v>
      </c>
      <c r="G110" s="578">
        <v>1.268</v>
      </c>
      <c r="H110" s="578">
        <v>1.585</v>
      </c>
      <c r="I110" s="578">
        <v>1.3220000000000001</v>
      </c>
      <c r="J110" s="578">
        <v>1.095</v>
      </c>
      <c r="K110" s="578">
        <v>0.86099999999999999</v>
      </c>
      <c r="L110" s="578">
        <v>0.71099999999999997</v>
      </c>
      <c r="M110" s="578">
        <v>0.82199999999999995</v>
      </c>
      <c r="N110" s="578">
        <v>0.69499999999999995</v>
      </c>
      <c r="O110" s="578">
        <v>0.85399999999999998</v>
      </c>
      <c r="P110" s="578">
        <v>0.84899999999999998</v>
      </c>
      <c r="Q110" s="578">
        <v>0.85099999999999998</v>
      </c>
      <c r="R110" s="201"/>
    </row>
    <row r="111" spans="2:18" ht="15" customHeight="1" x14ac:dyDescent="0.25">
      <c r="B111" s="636"/>
      <c r="C111" s="136" t="s">
        <v>200</v>
      </c>
      <c r="D111" s="578">
        <v>1.331</v>
      </c>
      <c r="E111" s="578">
        <v>0.88700000000000001</v>
      </c>
      <c r="F111" s="578">
        <v>0.88700000000000001</v>
      </c>
      <c r="G111" s="578">
        <v>0.88700000000000001</v>
      </c>
      <c r="H111" s="578">
        <v>2.6619999999999999</v>
      </c>
      <c r="I111" s="578">
        <v>1.5269999999999999</v>
      </c>
      <c r="J111" s="578">
        <v>1.123</v>
      </c>
      <c r="K111" s="578">
        <v>0.81100000000000005</v>
      </c>
      <c r="L111" s="578">
        <v>0.68</v>
      </c>
      <c r="M111" s="578">
        <v>0.56899999999999995</v>
      </c>
      <c r="N111" s="578">
        <v>0.48799999999999999</v>
      </c>
      <c r="O111" s="578">
        <v>0.56299999999999994</v>
      </c>
      <c r="P111" s="578">
        <v>0.65400000000000003</v>
      </c>
      <c r="Q111" s="578">
        <v>0.751</v>
      </c>
      <c r="R111" s="201"/>
    </row>
    <row r="112" spans="2:18" ht="15" customHeight="1" x14ac:dyDescent="0.25">
      <c r="B112" s="636"/>
      <c r="C112" s="136" t="s">
        <v>464</v>
      </c>
      <c r="D112" s="578">
        <v>1.3009999999999999</v>
      </c>
      <c r="E112" s="578">
        <v>2.024</v>
      </c>
      <c r="F112" s="578">
        <v>2.5310000000000001</v>
      </c>
      <c r="G112" s="578">
        <v>3.0369999999999999</v>
      </c>
      <c r="H112" s="578">
        <v>3.6150000000000002</v>
      </c>
      <c r="I112" s="578">
        <v>2.3820000000000001</v>
      </c>
      <c r="J112" s="578">
        <v>1.6970000000000001</v>
      </c>
      <c r="K112" s="578">
        <v>0.76300000000000001</v>
      </c>
      <c r="L112" s="578">
        <v>0.64900000000000002</v>
      </c>
      <c r="M112" s="578">
        <v>0.55200000000000005</v>
      </c>
      <c r="N112" s="578">
        <v>0.47899999999999998</v>
      </c>
      <c r="O112" s="578">
        <v>0.46300000000000002</v>
      </c>
      <c r="P112" s="578">
        <v>0.55400000000000005</v>
      </c>
      <c r="Q112" s="578">
        <v>0.65200000000000002</v>
      </c>
      <c r="R112" s="201"/>
    </row>
    <row r="113" spans="2:18" ht="15" customHeight="1" x14ac:dyDescent="0.25">
      <c r="B113" s="636"/>
      <c r="C113" s="136" t="s">
        <v>468</v>
      </c>
      <c r="D113" s="578">
        <v>1.8220000000000001</v>
      </c>
      <c r="E113" s="578">
        <v>2.024</v>
      </c>
      <c r="F113" s="578">
        <v>2.4289999999999998</v>
      </c>
      <c r="G113" s="578">
        <v>2.8340000000000001</v>
      </c>
      <c r="H113" s="578">
        <v>3.2389999999999999</v>
      </c>
      <c r="I113" s="578">
        <v>2.15</v>
      </c>
      <c r="J113" s="578">
        <v>1.171</v>
      </c>
      <c r="K113" s="578">
        <v>0.61899999999999999</v>
      </c>
      <c r="L113" s="578">
        <v>0.55100000000000005</v>
      </c>
      <c r="M113" s="578">
        <v>0.495</v>
      </c>
      <c r="N113" s="578">
        <v>0.44900000000000001</v>
      </c>
      <c r="O113" s="578">
        <v>0.442</v>
      </c>
      <c r="P113" s="578">
        <v>0.44400000000000001</v>
      </c>
      <c r="Q113" s="578">
        <v>0.63500000000000001</v>
      </c>
      <c r="R113" s="201"/>
    </row>
    <row r="114" spans="2:18" ht="15" customHeight="1" x14ac:dyDescent="0.25">
      <c r="B114" s="636"/>
      <c r="C114" s="136" t="s">
        <v>449</v>
      </c>
      <c r="D114" s="578">
        <v>2.8090000000000002</v>
      </c>
      <c r="E114" s="578">
        <v>2.669</v>
      </c>
      <c r="F114" s="578">
        <v>2.528</v>
      </c>
      <c r="G114" s="578">
        <v>2.444</v>
      </c>
      <c r="H114" s="578">
        <v>2.3879999999999999</v>
      </c>
      <c r="I114" s="578">
        <v>1.494</v>
      </c>
      <c r="J114" s="578">
        <v>0.95399999999999996</v>
      </c>
      <c r="K114" s="578">
        <v>0.53700000000000003</v>
      </c>
      <c r="L114" s="578">
        <v>0.49099999999999999</v>
      </c>
      <c r="M114" s="578">
        <v>0.45300000000000001</v>
      </c>
      <c r="N114" s="578">
        <v>0.42699999999999999</v>
      </c>
      <c r="O114" s="578">
        <v>0.42699999999999999</v>
      </c>
      <c r="P114" s="578">
        <v>0.432</v>
      </c>
      <c r="Q114" s="578">
        <v>0.624</v>
      </c>
      <c r="R114" s="201"/>
    </row>
    <row r="115" spans="2:18" ht="15" customHeight="1" x14ac:dyDescent="0.25">
      <c r="B115" s="636"/>
      <c r="C115" s="136" t="s">
        <v>450</v>
      </c>
      <c r="D115" s="578">
        <v>2.9910000000000001</v>
      </c>
      <c r="E115" s="578">
        <v>2.6589999999999998</v>
      </c>
      <c r="F115" s="578">
        <v>2.327</v>
      </c>
      <c r="G115" s="578">
        <v>1.994</v>
      </c>
      <c r="H115" s="578">
        <v>1.6619999999999999</v>
      </c>
      <c r="I115" s="578">
        <v>1.133</v>
      </c>
      <c r="J115" s="578">
        <v>0.76800000000000002</v>
      </c>
      <c r="K115" s="578">
        <v>0.65</v>
      </c>
      <c r="L115" s="578">
        <v>0.60699999999999998</v>
      </c>
      <c r="M115" s="578">
        <v>0.56699999999999995</v>
      </c>
      <c r="N115" s="578">
        <v>0.56599999999999995</v>
      </c>
      <c r="O115" s="578">
        <v>0.497</v>
      </c>
      <c r="P115" s="578">
        <v>0.50600000000000001</v>
      </c>
      <c r="Q115" s="578">
        <v>0.61899999999999999</v>
      </c>
      <c r="R115" s="201"/>
    </row>
    <row r="116" spans="2:18" ht="15" customHeight="1" x14ac:dyDescent="0.25">
      <c r="B116" s="636"/>
      <c r="C116" s="136" t="s">
        <v>451</v>
      </c>
      <c r="D116" s="578">
        <v>2.367</v>
      </c>
      <c r="E116" s="578">
        <v>2.0030000000000001</v>
      </c>
      <c r="F116" s="578">
        <v>1.6379999999999999</v>
      </c>
      <c r="G116" s="578">
        <v>1.456</v>
      </c>
      <c r="H116" s="578">
        <v>1.1830000000000001</v>
      </c>
      <c r="I116" s="578">
        <v>0.85499999999999998</v>
      </c>
      <c r="J116" s="578">
        <v>0.63300000000000001</v>
      </c>
      <c r="K116" s="578">
        <v>0.56899999999999995</v>
      </c>
      <c r="L116" s="578">
        <v>0.54600000000000004</v>
      </c>
      <c r="M116" s="578">
        <v>0.54200000000000004</v>
      </c>
      <c r="N116" s="578">
        <v>0.55500000000000005</v>
      </c>
      <c r="O116" s="578">
        <v>0.57099999999999995</v>
      </c>
      <c r="P116" s="578">
        <v>0.59299999999999997</v>
      </c>
      <c r="Q116" s="578">
        <v>0.625</v>
      </c>
      <c r="R116" s="201"/>
    </row>
    <row r="117" spans="2:18" ht="15" customHeight="1" x14ac:dyDescent="0.25">
      <c r="B117" s="636"/>
      <c r="C117" s="136" t="s">
        <v>452</v>
      </c>
      <c r="D117" s="578">
        <v>1.784</v>
      </c>
      <c r="E117" s="578">
        <v>1.4590000000000001</v>
      </c>
      <c r="F117" s="578">
        <v>1.216</v>
      </c>
      <c r="G117" s="578">
        <v>0.97299999999999998</v>
      </c>
      <c r="H117" s="578">
        <v>0.81100000000000005</v>
      </c>
      <c r="I117" s="578">
        <v>0.63200000000000001</v>
      </c>
      <c r="J117" s="578">
        <v>0.56599999999999995</v>
      </c>
      <c r="K117" s="578">
        <v>0.51300000000000001</v>
      </c>
      <c r="L117" s="578">
        <v>0.52800000000000002</v>
      </c>
      <c r="M117" s="578">
        <v>0.53700000000000003</v>
      </c>
      <c r="N117" s="578">
        <v>0.56499999999999995</v>
      </c>
      <c r="O117" s="578">
        <v>0.58299999999999996</v>
      </c>
      <c r="P117" s="578">
        <v>0.624</v>
      </c>
      <c r="Q117" s="578">
        <v>0.65900000000000003</v>
      </c>
      <c r="R117" s="201"/>
    </row>
    <row r="118" spans="2:18" ht="15" customHeight="1" x14ac:dyDescent="0.25">
      <c r="B118" s="636"/>
      <c r="C118" s="136" t="s">
        <v>469</v>
      </c>
      <c r="D118" s="578">
        <v>1.5960000000000001</v>
      </c>
      <c r="E118" s="578">
        <v>1.3440000000000001</v>
      </c>
      <c r="F118" s="578">
        <v>1.0920000000000001</v>
      </c>
      <c r="G118" s="578">
        <v>0.873</v>
      </c>
      <c r="H118" s="578">
        <v>0.67200000000000004</v>
      </c>
      <c r="I118" s="578">
        <v>0.58199999999999996</v>
      </c>
      <c r="J118" s="578">
        <v>0.57999999999999996</v>
      </c>
      <c r="K118" s="578">
        <v>0.57599999999999996</v>
      </c>
      <c r="L118" s="578">
        <v>0.59499999999999997</v>
      </c>
      <c r="M118" s="578">
        <v>0.61199999999999999</v>
      </c>
      <c r="N118" s="578">
        <v>0.63</v>
      </c>
      <c r="O118" s="578">
        <v>0.68500000000000005</v>
      </c>
      <c r="P118" s="578">
        <v>0.73099999999999998</v>
      </c>
      <c r="Q118" s="578">
        <v>0.77100000000000002</v>
      </c>
      <c r="R118" s="201"/>
    </row>
    <row r="119" spans="2:18" ht="15" customHeight="1" x14ac:dyDescent="0.25">
      <c r="B119" s="636"/>
      <c r="C119" s="136" t="s">
        <v>465</v>
      </c>
      <c r="D119" s="578">
        <v>1.5249999999999999</v>
      </c>
      <c r="E119" s="578">
        <v>1.2390000000000001</v>
      </c>
      <c r="F119" s="578">
        <v>0.95299999999999996</v>
      </c>
      <c r="G119" s="578">
        <v>0.85799999999999998</v>
      </c>
      <c r="H119" s="578">
        <v>0.66700000000000004</v>
      </c>
      <c r="I119" s="578">
        <v>0.66500000000000004</v>
      </c>
      <c r="J119" s="578">
        <v>0.66600000000000004</v>
      </c>
      <c r="K119" s="578">
        <v>0.66900000000000004</v>
      </c>
      <c r="L119" s="578">
        <v>0.67200000000000004</v>
      </c>
      <c r="M119" s="578">
        <v>0.67700000000000005</v>
      </c>
      <c r="N119" s="578">
        <v>0.75700000000000001</v>
      </c>
      <c r="O119" s="578">
        <v>0.81699999999999995</v>
      </c>
      <c r="P119" s="578">
        <v>0.86599999999999999</v>
      </c>
      <c r="Q119" s="578">
        <v>0.90900000000000003</v>
      </c>
      <c r="R119" s="201"/>
    </row>
    <row r="120" spans="2:18" ht="15" customHeight="1" x14ac:dyDescent="0.25">
      <c r="B120" s="637"/>
      <c r="C120" s="136" t="s">
        <v>466</v>
      </c>
      <c r="D120" s="578">
        <v>1.9510000000000001</v>
      </c>
      <c r="E120" s="578">
        <v>1.651</v>
      </c>
      <c r="F120" s="578">
        <v>1.351</v>
      </c>
      <c r="G120" s="578">
        <v>1.141</v>
      </c>
      <c r="H120" s="578">
        <v>1.0509999999999999</v>
      </c>
      <c r="I120" s="578">
        <v>1.0569999999999999</v>
      </c>
      <c r="J120" s="578">
        <v>1.0669999999999999</v>
      </c>
      <c r="K120" s="578">
        <v>1.0860000000000001</v>
      </c>
      <c r="L120" s="578">
        <v>1.1040000000000001</v>
      </c>
      <c r="M120" s="578">
        <v>1.131</v>
      </c>
      <c r="N120" s="578">
        <v>1.1739999999999999</v>
      </c>
      <c r="O120" s="578">
        <v>1.2150000000000001</v>
      </c>
      <c r="P120" s="578">
        <v>1.2529999999999999</v>
      </c>
      <c r="Q120" s="578">
        <v>1.29</v>
      </c>
      <c r="R120" s="201"/>
    </row>
    <row r="121" spans="2:18" s="2" customFormat="1" ht="15" hidden="1" customHeight="1" x14ac:dyDescent="0.25">
      <c r="C121" s="249" t="s">
        <v>197</v>
      </c>
      <c r="D121" s="197">
        <f t="shared" ref="D121:Q121" si="12">SUM(D108:D120)</f>
        <v>22.238999999999997</v>
      </c>
      <c r="E121" s="198">
        <f t="shared" ref="E121:J121" si="13">SUM(E108:E120)</f>
        <v>20.818000000000001</v>
      </c>
      <c r="F121" s="199">
        <f>SUM(F108:F120)</f>
        <v>20.006999999999998</v>
      </c>
      <c r="G121" s="199">
        <f>SUM(G108:G120)</f>
        <v>19.850999999999999</v>
      </c>
      <c r="H121" s="199">
        <f t="shared" si="13"/>
        <v>22.020000000000003</v>
      </c>
      <c r="I121" s="199">
        <f t="shared" si="13"/>
        <v>16.326000000000001</v>
      </c>
      <c r="J121" s="199">
        <f t="shared" si="13"/>
        <v>12.832000000000004</v>
      </c>
      <c r="K121" s="199">
        <f t="shared" si="12"/>
        <v>9.5179999999999989</v>
      </c>
      <c r="L121" s="199">
        <f t="shared" si="12"/>
        <v>8.6449999999999996</v>
      </c>
      <c r="M121" s="199">
        <f t="shared" si="12"/>
        <v>8.6690000000000005</v>
      </c>
      <c r="N121" s="199">
        <f t="shared" si="12"/>
        <v>8.2089999999999996</v>
      </c>
      <c r="O121" s="199"/>
      <c r="P121" s="199">
        <f t="shared" si="12"/>
        <v>9.2279999999999998</v>
      </c>
      <c r="Q121" s="199">
        <f t="shared" si="12"/>
        <v>10.257999999999999</v>
      </c>
      <c r="R121" s="200"/>
    </row>
    <row r="122" spans="2:18" ht="15" customHeight="1" x14ac:dyDescent="0.25">
      <c r="C122" s="4"/>
      <c r="D122" s="132"/>
      <c r="E122" s="132"/>
      <c r="F122" s="143"/>
      <c r="G122" s="143"/>
      <c r="H122" s="143"/>
      <c r="I122" s="143"/>
      <c r="J122" s="143"/>
      <c r="K122" s="143"/>
      <c r="L122" s="143"/>
      <c r="M122" s="143"/>
      <c r="N122" s="143"/>
      <c r="O122" s="143"/>
      <c r="P122" s="143"/>
      <c r="Q122" s="143"/>
    </row>
    <row r="123" spans="2:18" ht="15" customHeight="1" x14ac:dyDescent="0.25">
      <c r="C123" s="93" t="s">
        <v>254</v>
      </c>
      <c r="R123" s="153"/>
    </row>
    <row r="124" spans="2:18" ht="15" customHeight="1" x14ac:dyDescent="0.25">
      <c r="B124" s="635" t="s">
        <v>271</v>
      </c>
      <c r="C124" s="136" t="s">
        <v>467</v>
      </c>
      <c r="D124" s="578">
        <v>0.108</v>
      </c>
      <c r="E124" s="578">
        <v>0.13</v>
      </c>
      <c r="F124" s="578">
        <v>0.17399999999999999</v>
      </c>
      <c r="G124" s="578">
        <v>0.19500000000000001</v>
      </c>
      <c r="H124" s="578">
        <v>0.217</v>
      </c>
      <c r="I124" s="578">
        <v>0.24199999999999999</v>
      </c>
      <c r="J124" s="578">
        <v>0.223</v>
      </c>
      <c r="K124" s="578">
        <v>0.23</v>
      </c>
      <c r="L124" s="578">
        <v>0.156</v>
      </c>
      <c r="M124" s="578">
        <v>0.23599999999999999</v>
      </c>
      <c r="N124" s="578">
        <v>0.21099999999999999</v>
      </c>
      <c r="O124" s="578">
        <v>0.28399999999999997</v>
      </c>
      <c r="P124" s="578">
        <v>0.27400000000000002</v>
      </c>
      <c r="Q124" s="578">
        <v>0.30099999999999999</v>
      </c>
      <c r="R124" s="201"/>
    </row>
    <row r="125" spans="2:18" ht="15" customHeight="1" x14ac:dyDescent="0.25">
      <c r="B125" s="636"/>
      <c r="C125" s="136" t="s">
        <v>198</v>
      </c>
      <c r="D125" s="578">
        <v>0.19500000000000001</v>
      </c>
      <c r="E125" s="578">
        <v>0.19500000000000001</v>
      </c>
      <c r="F125" s="578">
        <v>0.19500000000000001</v>
      </c>
      <c r="G125" s="578">
        <v>0.23400000000000001</v>
      </c>
      <c r="H125" s="578">
        <v>0.29199999999999998</v>
      </c>
      <c r="I125" s="578">
        <v>0.26800000000000002</v>
      </c>
      <c r="J125" s="578">
        <v>0.19500000000000001</v>
      </c>
      <c r="K125" s="578">
        <v>0.224</v>
      </c>
      <c r="L125" s="578">
        <v>0.152</v>
      </c>
      <c r="M125" s="578">
        <v>0.2</v>
      </c>
      <c r="N125" s="578">
        <v>0.214</v>
      </c>
      <c r="O125" s="578">
        <v>0.28899999999999998</v>
      </c>
      <c r="P125" s="578">
        <v>0.28100000000000003</v>
      </c>
      <c r="Q125" s="578">
        <v>0.29899999999999999</v>
      </c>
      <c r="R125" s="201"/>
    </row>
    <row r="126" spans="2:18" ht="15" customHeight="1" x14ac:dyDescent="0.25">
      <c r="B126" s="636"/>
      <c r="C126" s="136" t="s">
        <v>199</v>
      </c>
      <c r="D126" s="578">
        <v>0.16300000000000001</v>
      </c>
      <c r="E126" s="578">
        <v>0.16300000000000001</v>
      </c>
      <c r="F126" s="578">
        <v>0.16300000000000001</v>
      </c>
      <c r="G126" s="578">
        <v>0.16300000000000001</v>
      </c>
      <c r="H126" s="578">
        <v>0.20399999999999999</v>
      </c>
      <c r="I126" s="578">
        <v>0.28199999999999997</v>
      </c>
      <c r="J126" s="578">
        <v>0.17499999999999999</v>
      </c>
      <c r="K126" s="578">
        <v>0.23300000000000001</v>
      </c>
      <c r="L126" s="578">
        <v>0.14899999999999999</v>
      </c>
      <c r="M126" s="578">
        <v>0.20300000000000001</v>
      </c>
      <c r="N126" s="578">
        <v>0.216</v>
      </c>
      <c r="O126" s="578">
        <v>0.28999999999999998</v>
      </c>
      <c r="P126" s="578">
        <v>0.28299999999999997</v>
      </c>
      <c r="Q126" s="578">
        <v>0.28199999999999997</v>
      </c>
      <c r="R126" s="201"/>
    </row>
    <row r="127" spans="2:18" ht="15" customHeight="1" x14ac:dyDescent="0.25">
      <c r="B127" s="636"/>
      <c r="C127" s="136" t="s">
        <v>200</v>
      </c>
      <c r="D127" s="578">
        <v>0.214</v>
      </c>
      <c r="E127" s="578">
        <v>0.14299999999999999</v>
      </c>
      <c r="F127" s="578">
        <v>0.14299999999999999</v>
      </c>
      <c r="G127" s="578">
        <v>0.14299999999999999</v>
      </c>
      <c r="H127" s="578">
        <v>0.42899999999999999</v>
      </c>
      <c r="I127" s="578">
        <v>0.35</v>
      </c>
      <c r="J127" s="578">
        <v>0.19</v>
      </c>
      <c r="K127" s="578">
        <v>0.23699999999999999</v>
      </c>
      <c r="L127" s="578">
        <v>0.14599999999999999</v>
      </c>
      <c r="M127" s="578">
        <v>0.161</v>
      </c>
      <c r="N127" s="578">
        <v>0.151</v>
      </c>
      <c r="O127" s="578">
        <v>0.189</v>
      </c>
      <c r="P127" s="578">
        <v>0.216</v>
      </c>
      <c r="Q127" s="578">
        <v>0.247</v>
      </c>
      <c r="R127" s="201"/>
    </row>
    <row r="128" spans="2:18" ht="15" customHeight="1" x14ac:dyDescent="0.25">
      <c r="B128" s="636"/>
      <c r="C128" s="136" t="s">
        <v>464</v>
      </c>
      <c r="D128" s="578">
        <v>0.27500000000000002</v>
      </c>
      <c r="E128" s="578">
        <v>0.42799999999999999</v>
      </c>
      <c r="F128" s="578">
        <v>0.53500000000000003</v>
      </c>
      <c r="G128" s="578">
        <v>0.64200000000000002</v>
      </c>
      <c r="H128" s="578">
        <v>0.76400000000000001</v>
      </c>
      <c r="I128" s="578">
        <v>0.58199999999999996</v>
      </c>
      <c r="J128" s="578">
        <v>0.29799999999999999</v>
      </c>
      <c r="K128" s="578">
        <v>0.24399999999999999</v>
      </c>
      <c r="L128" s="578">
        <v>0.14199999999999999</v>
      </c>
      <c r="M128" s="578">
        <v>0.191</v>
      </c>
      <c r="N128" s="578">
        <v>0.14699999999999999</v>
      </c>
      <c r="O128" s="578">
        <v>0.153</v>
      </c>
      <c r="P128" s="578">
        <v>0.18</v>
      </c>
      <c r="Q128" s="578">
        <v>0.21099999999999999</v>
      </c>
      <c r="R128" s="201"/>
    </row>
    <row r="129" spans="2:18" ht="15" customHeight="1" x14ac:dyDescent="0.25">
      <c r="B129" s="636"/>
      <c r="C129" s="136" t="s">
        <v>468</v>
      </c>
      <c r="D129" s="578">
        <v>0.53400000000000003</v>
      </c>
      <c r="E129" s="578">
        <v>0.59299999999999997</v>
      </c>
      <c r="F129" s="578">
        <v>0.71199999999999997</v>
      </c>
      <c r="G129" s="578">
        <v>0.83099999999999996</v>
      </c>
      <c r="H129" s="578">
        <v>0.94899999999999995</v>
      </c>
      <c r="I129" s="578">
        <v>0.44400000000000001</v>
      </c>
      <c r="J129" s="578">
        <v>0.252</v>
      </c>
      <c r="K129" s="578">
        <v>0.13100000000000001</v>
      </c>
      <c r="L129" s="578">
        <v>0.127</v>
      </c>
      <c r="M129" s="578">
        <v>0.187</v>
      </c>
      <c r="N129" s="578">
        <v>0.13200000000000001</v>
      </c>
      <c r="O129" s="578">
        <v>0.13700000000000001</v>
      </c>
      <c r="P129" s="578">
        <v>0.13500000000000001</v>
      </c>
      <c r="Q129" s="578">
        <v>0.191</v>
      </c>
      <c r="R129" s="201"/>
    </row>
    <row r="130" spans="2:18" ht="15" customHeight="1" x14ac:dyDescent="0.25">
      <c r="B130" s="636"/>
      <c r="C130" s="136" t="s">
        <v>449</v>
      </c>
      <c r="D130" s="578">
        <v>0.74199999999999999</v>
      </c>
      <c r="E130" s="578">
        <v>0.70499999999999996</v>
      </c>
      <c r="F130" s="578">
        <v>0.66800000000000004</v>
      </c>
      <c r="G130" s="578">
        <v>0.64600000000000002</v>
      </c>
      <c r="H130" s="578">
        <v>0.63100000000000001</v>
      </c>
      <c r="I130" s="578">
        <v>0.36399999999999999</v>
      </c>
      <c r="J130" s="578">
        <v>0.22900000000000001</v>
      </c>
      <c r="K130" s="578">
        <v>0.126</v>
      </c>
      <c r="L130" s="578">
        <v>0.122</v>
      </c>
      <c r="M130" s="578">
        <v>0.124</v>
      </c>
      <c r="N130" s="578">
        <v>0.125</v>
      </c>
      <c r="O130" s="578">
        <v>0.129</v>
      </c>
      <c r="P130" s="578">
        <v>0.129</v>
      </c>
      <c r="Q130" s="578">
        <v>0.183</v>
      </c>
      <c r="R130" s="201"/>
    </row>
    <row r="131" spans="2:18" ht="15" customHeight="1" x14ac:dyDescent="0.25">
      <c r="B131" s="636"/>
      <c r="C131" s="136" t="s">
        <v>450</v>
      </c>
      <c r="D131" s="578">
        <v>0.86299999999999999</v>
      </c>
      <c r="E131" s="578">
        <v>0.76700000000000002</v>
      </c>
      <c r="F131" s="578">
        <v>0.67100000000000004</v>
      </c>
      <c r="G131" s="578">
        <v>0.57499999999999996</v>
      </c>
      <c r="H131" s="578">
        <v>0.47899999999999998</v>
      </c>
      <c r="I131" s="578">
        <v>0.29599999999999999</v>
      </c>
      <c r="J131" s="578">
        <v>0.19900000000000001</v>
      </c>
      <c r="K131" s="578">
        <v>0.17</v>
      </c>
      <c r="L131" s="578">
        <v>0.16700000000000001</v>
      </c>
      <c r="M131" s="578">
        <v>0.248</v>
      </c>
      <c r="N131" s="578">
        <v>0.16500000000000001</v>
      </c>
      <c r="O131" s="578">
        <v>0.14399999999999999</v>
      </c>
      <c r="P131" s="578">
        <v>0.14399999999999999</v>
      </c>
      <c r="Q131" s="578">
        <v>0.17299999999999999</v>
      </c>
      <c r="R131" s="201"/>
    </row>
    <row r="132" spans="2:18" ht="15" customHeight="1" x14ac:dyDescent="0.25">
      <c r="B132" s="636"/>
      <c r="C132" s="136" t="s">
        <v>451</v>
      </c>
      <c r="D132" s="578">
        <v>0.78500000000000003</v>
      </c>
      <c r="E132" s="578">
        <v>0.66400000000000003</v>
      </c>
      <c r="F132" s="578">
        <v>0.54300000000000004</v>
      </c>
      <c r="G132" s="578">
        <v>0.48299999999999998</v>
      </c>
      <c r="H132" s="578">
        <v>0.39200000000000002</v>
      </c>
      <c r="I132" s="578">
        <v>0.28799999999999998</v>
      </c>
      <c r="J132" s="578">
        <v>0.221</v>
      </c>
      <c r="K132" s="578">
        <v>0.185</v>
      </c>
      <c r="L132" s="578">
        <v>0.189</v>
      </c>
      <c r="M132" s="578">
        <v>0.23400000000000001</v>
      </c>
      <c r="N132" s="578">
        <v>0.157</v>
      </c>
      <c r="O132" s="578">
        <v>0.16</v>
      </c>
      <c r="P132" s="578">
        <v>0.16300000000000001</v>
      </c>
      <c r="Q132" s="578">
        <v>0.16800000000000001</v>
      </c>
      <c r="R132" s="201"/>
    </row>
    <row r="133" spans="2:18" ht="15" customHeight="1" x14ac:dyDescent="0.25">
      <c r="B133" s="636"/>
      <c r="C133" s="136" t="s">
        <v>452</v>
      </c>
      <c r="D133" s="578">
        <v>0.56399999999999995</v>
      </c>
      <c r="E133" s="578">
        <v>0.46100000000000002</v>
      </c>
      <c r="F133" s="578">
        <v>0.38400000000000001</v>
      </c>
      <c r="G133" s="578">
        <v>0.307</v>
      </c>
      <c r="H133" s="578">
        <v>0.25600000000000001</v>
      </c>
      <c r="I133" s="578">
        <v>0.23899999999999999</v>
      </c>
      <c r="J133" s="578">
        <v>0.25800000000000001</v>
      </c>
      <c r="K133" s="578">
        <v>0.25700000000000001</v>
      </c>
      <c r="L133" s="578">
        <v>0.246</v>
      </c>
      <c r="M133" s="578">
        <v>0.221</v>
      </c>
      <c r="N133" s="578">
        <v>0.14799999999999999</v>
      </c>
      <c r="O133" s="578">
        <v>0.15</v>
      </c>
      <c r="P133" s="578">
        <v>0.157</v>
      </c>
      <c r="Q133" s="578">
        <v>0.16400000000000001</v>
      </c>
      <c r="R133" s="201"/>
    </row>
    <row r="134" spans="2:18" ht="15" customHeight="1" x14ac:dyDescent="0.25">
      <c r="B134" s="636"/>
      <c r="C134" s="136" t="s">
        <v>469</v>
      </c>
      <c r="D134" s="578">
        <v>0.43099999999999999</v>
      </c>
      <c r="E134" s="578">
        <v>0.36299999999999999</v>
      </c>
      <c r="F134" s="578">
        <v>0.29499999999999998</v>
      </c>
      <c r="G134" s="578">
        <v>0.23599999999999999</v>
      </c>
      <c r="H134" s="578">
        <v>0.182</v>
      </c>
      <c r="I134" s="578">
        <v>0.187</v>
      </c>
      <c r="J134" s="578">
        <v>0.221</v>
      </c>
      <c r="K134" s="578">
        <v>0.23699999999999999</v>
      </c>
      <c r="L134" s="578">
        <v>0.22700000000000001</v>
      </c>
      <c r="M134" s="578">
        <v>0.20699999999999999</v>
      </c>
      <c r="N134" s="578">
        <v>0.14699999999999999</v>
      </c>
      <c r="O134" s="578">
        <v>0.161</v>
      </c>
      <c r="P134" s="578">
        <v>0.17299999999999999</v>
      </c>
      <c r="Q134" s="578">
        <v>0.183</v>
      </c>
      <c r="R134" s="201"/>
    </row>
    <row r="135" spans="2:18" ht="15" customHeight="1" x14ac:dyDescent="0.25">
      <c r="B135" s="636"/>
      <c r="C135" s="136" t="s">
        <v>465</v>
      </c>
      <c r="D135" s="578">
        <v>0.33500000000000002</v>
      </c>
      <c r="E135" s="578">
        <v>0.27200000000000002</v>
      </c>
      <c r="F135" s="578">
        <v>0.21</v>
      </c>
      <c r="G135" s="578">
        <v>0.189</v>
      </c>
      <c r="H135" s="578">
        <v>0.14699999999999999</v>
      </c>
      <c r="I135" s="578">
        <v>0.17399999999999999</v>
      </c>
      <c r="J135" s="578">
        <v>0.20599999999999999</v>
      </c>
      <c r="K135" s="578">
        <v>0.224</v>
      </c>
      <c r="L135" s="578">
        <v>0.23</v>
      </c>
      <c r="M135" s="578">
        <v>0.218</v>
      </c>
      <c r="N135" s="578">
        <v>0.18</v>
      </c>
      <c r="O135" s="578">
        <v>0.20300000000000001</v>
      </c>
      <c r="P135" s="578">
        <v>0.223</v>
      </c>
      <c r="Q135" s="578">
        <v>0.24099999999999999</v>
      </c>
      <c r="R135" s="201"/>
    </row>
    <row r="136" spans="2:18" ht="15" customHeight="1" x14ac:dyDescent="0.25">
      <c r="B136" s="637"/>
      <c r="C136" s="136" t="s">
        <v>466</v>
      </c>
      <c r="D136" s="578">
        <v>1.163</v>
      </c>
      <c r="E136" s="578">
        <v>0.98399999999999999</v>
      </c>
      <c r="F136" s="578">
        <v>0.80500000000000005</v>
      </c>
      <c r="G136" s="578">
        <v>0.68</v>
      </c>
      <c r="H136" s="578">
        <v>0.626</v>
      </c>
      <c r="I136" s="578">
        <v>0.72899999999999998</v>
      </c>
      <c r="J136" s="578">
        <v>0.85099999999999998</v>
      </c>
      <c r="K136" s="578">
        <v>0.90700000000000003</v>
      </c>
      <c r="L136" s="578">
        <v>0.91900000000000004</v>
      </c>
      <c r="M136" s="578">
        <v>0.86399999999999999</v>
      </c>
      <c r="N136" s="578">
        <v>0.64400000000000002</v>
      </c>
      <c r="O136" s="578">
        <v>0.67400000000000004</v>
      </c>
      <c r="P136" s="578">
        <v>0.70299999999999996</v>
      </c>
      <c r="Q136" s="578">
        <v>0.73</v>
      </c>
      <c r="R136" s="201"/>
    </row>
    <row r="137" spans="2:18" s="2" customFormat="1" ht="15" hidden="1" customHeight="1" x14ac:dyDescent="0.25">
      <c r="C137" s="249" t="s">
        <v>197</v>
      </c>
      <c r="D137" s="197">
        <f t="shared" ref="D137:Q137" si="14">SUM(D124:D136)</f>
        <v>6.3719999999999999</v>
      </c>
      <c r="E137" s="198">
        <f t="shared" ref="E137:J137" si="15">SUM(E124:E136)</f>
        <v>5.8680000000000003</v>
      </c>
      <c r="F137" s="199">
        <f>SUM(F124:F136)</f>
        <v>5.4980000000000002</v>
      </c>
      <c r="G137" s="199">
        <f>SUM(G124:G136)</f>
        <v>5.3239999999999998</v>
      </c>
      <c r="H137" s="199">
        <f t="shared" si="15"/>
        <v>5.5680000000000014</v>
      </c>
      <c r="I137" s="199">
        <f t="shared" si="15"/>
        <v>4.4449999999999985</v>
      </c>
      <c r="J137" s="199">
        <f t="shared" si="15"/>
        <v>3.5180000000000002</v>
      </c>
      <c r="K137" s="199">
        <f t="shared" si="14"/>
        <v>3.4050000000000007</v>
      </c>
      <c r="L137" s="199">
        <f t="shared" si="14"/>
        <v>2.9720000000000004</v>
      </c>
      <c r="M137" s="199">
        <f t="shared" si="14"/>
        <v>3.2939999999999996</v>
      </c>
      <c r="N137" s="199">
        <f t="shared" si="14"/>
        <v>2.637</v>
      </c>
      <c r="O137" s="199"/>
      <c r="P137" s="199">
        <f t="shared" si="14"/>
        <v>3.0609999999999995</v>
      </c>
      <c r="Q137" s="199">
        <f t="shared" si="14"/>
        <v>3.3730000000000002</v>
      </c>
      <c r="R137" s="200"/>
    </row>
    <row r="138" spans="2:18" ht="15" customHeight="1" x14ac:dyDescent="0.25">
      <c r="C138" s="4"/>
      <c r="D138" s="154"/>
      <c r="E138" s="154"/>
      <c r="F138" s="151"/>
      <c r="G138" s="151"/>
      <c r="H138" s="151"/>
      <c r="I138" s="151"/>
      <c r="J138" s="151"/>
      <c r="K138" s="151"/>
      <c r="L138" s="151"/>
      <c r="M138" s="151"/>
      <c r="N138" s="151"/>
      <c r="O138" s="151"/>
      <c r="P138" s="151"/>
      <c r="Q138" s="151"/>
      <c r="R138" s="154"/>
    </row>
    <row r="139" spans="2:18" ht="15" customHeight="1" x14ac:dyDescent="0.25">
      <c r="C139" s="93" t="s">
        <v>255</v>
      </c>
      <c r="R139" s="153"/>
    </row>
    <row r="140" spans="2:18" ht="15" customHeight="1" x14ac:dyDescent="0.25">
      <c r="B140" s="635" t="s">
        <v>271</v>
      </c>
      <c r="C140" s="136" t="s">
        <v>467</v>
      </c>
      <c r="D140" s="578">
        <v>0.246</v>
      </c>
      <c r="E140" s="578">
        <v>0.29499999999999998</v>
      </c>
      <c r="F140" s="578">
        <v>0.39400000000000002</v>
      </c>
      <c r="G140" s="578">
        <v>0.443</v>
      </c>
      <c r="H140" s="578">
        <v>0.49199999999999999</v>
      </c>
      <c r="I140" s="578">
        <v>0.71399999999999997</v>
      </c>
      <c r="J140" s="578">
        <v>0.64300000000000002</v>
      </c>
      <c r="K140" s="578">
        <v>0.52500000000000002</v>
      </c>
      <c r="L140" s="578">
        <v>0.51500000000000001</v>
      </c>
      <c r="M140" s="578">
        <v>0.65400000000000003</v>
      </c>
      <c r="N140" s="578">
        <v>0.64600000000000002</v>
      </c>
      <c r="O140" s="578">
        <v>0.79500000000000004</v>
      </c>
      <c r="P140" s="578">
        <v>0.83099999999999996</v>
      </c>
      <c r="Q140" s="578">
        <v>0.96099999999999997</v>
      </c>
      <c r="R140" s="201"/>
    </row>
    <row r="141" spans="2:18" ht="15" customHeight="1" x14ac:dyDescent="0.25">
      <c r="B141" s="636"/>
      <c r="C141" s="136" t="s">
        <v>198</v>
      </c>
      <c r="D141" s="578">
        <v>0.48699999999999999</v>
      </c>
      <c r="E141" s="578">
        <v>0.48699999999999999</v>
      </c>
      <c r="F141" s="578">
        <v>0.48699999999999999</v>
      </c>
      <c r="G141" s="578">
        <v>0.58499999999999996</v>
      </c>
      <c r="H141" s="578">
        <v>0.73099999999999998</v>
      </c>
      <c r="I141" s="578">
        <v>0.84699999999999998</v>
      </c>
      <c r="J141" s="578">
        <v>0.63600000000000001</v>
      </c>
      <c r="K141" s="578">
        <v>0.52100000000000002</v>
      </c>
      <c r="L141" s="578">
        <v>0.51200000000000001</v>
      </c>
      <c r="M141" s="578">
        <v>0.65100000000000002</v>
      </c>
      <c r="N141" s="578">
        <v>0.64300000000000002</v>
      </c>
      <c r="O141" s="578">
        <v>0.79400000000000004</v>
      </c>
      <c r="P141" s="578">
        <v>0.83099999999999996</v>
      </c>
      <c r="Q141" s="578">
        <v>0.92300000000000004</v>
      </c>
      <c r="R141" s="201"/>
    </row>
    <row r="142" spans="2:18" ht="15" customHeight="1" x14ac:dyDescent="0.25">
      <c r="B142" s="636"/>
      <c r="C142" s="136" t="s">
        <v>199</v>
      </c>
      <c r="D142" s="578">
        <v>0.42399999999999999</v>
      </c>
      <c r="E142" s="578">
        <v>0.42399999999999999</v>
      </c>
      <c r="F142" s="578">
        <v>0.42399999999999999</v>
      </c>
      <c r="G142" s="578">
        <v>0.42399999999999999</v>
      </c>
      <c r="H142" s="578">
        <v>0.53</v>
      </c>
      <c r="I142" s="578">
        <v>0.61299999999999999</v>
      </c>
      <c r="J142" s="578">
        <v>0.58199999999999996</v>
      </c>
      <c r="K142" s="578">
        <v>0.53600000000000003</v>
      </c>
      <c r="L142" s="578">
        <v>0.51200000000000001</v>
      </c>
      <c r="M142" s="578">
        <v>0.65700000000000003</v>
      </c>
      <c r="N142" s="578">
        <v>0.65</v>
      </c>
      <c r="O142" s="578">
        <v>0.80900000000000005</v>
      </c>
      <c r="P142" s="578">
        <v>0.84699999999999998</v>
      </c>
      <c r="Q142" s="578">
        <v>0.88300000000000001</v>
      </c>
      <c r="R142" s="201"/>
    </row>
    <row r="143" spans="2:18" ht="15" customHeight="1" x14ac:dyDescent="0.25">
      <c r="B143" s="636"/>
      <c r="C143" s="136" t="s">
        <v>200</v>
      </c>
      <c r="D143" s="578">
        <v>0.49299999999999999</v>
      </c>
      <c r="E143" s="578">
        <v>0.32900000000000001</v>
      </c>
      <c r="F143" s="578">
        <v>0.32900000000000001</v>
      </c>
      <c r="G143" s="578">
        <v>0.32900000000000001</v>
      </c>
      <c r="H143" s="578">
        <v>0.98599999999999999</v>
      </c>
      <c r="I143" s="578">
        <v>0.77300000000000002</v>
      </c>
      <c r="J143" s="578">
        <v>0.65100000000000002</v>
      </c>
      <c r="K143" s="578">
        <v>0.54300000000000004</v>
      </c>
      <c r="L143" s="578">
        <v>0.52100000000000002</v>
      </c>
      <c r="M143" s="578">
        <v>0.48199999999999998</v>
      </c>
      <c r="N143" s="578">
        <v>0.47599999999999998</v>
      </c>
      <c r="O143" s="578">
        <v>0.55600000000000005</v>
      </c>
      <c r="P143" s="578">
        <v>0.68</v>
      </c>
      <c r="Q143" s="578">
        <v>0.81</v>
      </c>
      <c r="R143" s="201"/>
    </row>
    <row r="144" spans="2:18" ht="15" customHeight="1" x14ac:dyDescent="0.25">
      <c r="B144" s="636"/>
      <c r="C144" s="136" t="s">
        <v>464</v>
      </c>
      <c r="D144" s="578">
        <v>0.55500000000000005</v>
      </c>
      <c r="E144" s="578">
        <v>0.86299999999999999</v>
      </c>
      <c r="F144" s="578">
        <v>1.079</v>
      </c>
      <c r="G144" s="578">
        <v>1.294</v>
      </c>
      <c r="H144" s="578">
        <v>1.5409999999999999</v>
      </c>
      <c r="I144" s="578">
        <v>1.327</v>
      </c>
      <c r="J144" s="578">
        <v>1.081</v>
      </c>
      <c r="K144" s="578">
        <v>0.55000000000000004</v>
      </c>
      <c r="L144" s="578">
        <v>0.53100000000000003</v>
      </c>
      <c r="M144" s="578">
        <v>0.495</v>
      </c>
      <c r="N144" s="578">
        <v>0.48899999999999999</v>
      </c>
      <c r="O144" s="578">
        <v>0.47899999999999998</v>
      </c>
      <c r="P144" s="578">
        <v>0.60299999999999998</v>
      </c>
      <c r="Q144" s="578">
        <v>0.73399999999999999</v>
      </c>
      <c r="R144" s="201"/>
    </row>
    <row r="145" spans="2:18" ht="15" customHeight="1" x14ac:dyDescent="0.25">
      <c r="B145" s="636"/>
      <c r="C145" s="136" t="s">
        <v>468</v>
      </c>
      <c r="D145" s="578">
        <v>1.1259999999999999</v>
      </c>
      <c r="E145" s="578">
        <v>1.2509999999999999</v>
      </c>
      <c r="F145" s="578">
        <v>1.5009999999999999</v>
      </c>
      <c r="G145" s="578">
        <v>1.752</v>
      </c>
      <c r="H145" s="578">
        <v>2.0019999999999998</v>
      </c>
      <c r="I145" s="578">
        <v>1.569</v>
      </c>
      <c r="J145" s="578">
        <v>0.95399999999999996</v>
      </c>
      <c r="K145" s="578">
        <v>0.54400000000000004</v>
      </c>
      <c r="L145" s="578">
        <v>0.53600000000000003</v>
      </c>
      <c r="M145" s="578">
        <v>0.52700000000000002</v>
      </c>
      <c r="N145" s="578">
        <v>0.51900000000000002</v>
      </c>
      <c r="O145" s="578">
        <v>0.52</v>
      </c>
      <c r="P145" s="578">
        <v>0.54700000000000004</v>
      </c>
      <c r="Q145" s="578">
        <v>0.80100000000000005</v>
      </c>
      <c r="R145" s="201"/>
    </row>
    <row r="146" spans="2:18" ht="15" customHeight="1" x14ac:dyDescent="0.25">
      <c r="B146" s="636"/>
      <c r="C146" s="136" t="s">
        <v>449</v>
      </c>
      <c r="D146" s="578">
        <v>2.298</v>
      </c>
      <c r="E146" s="578">
        <v>2.1829999999999998</v>
      </c>
      <c r="F146" s="578">
        <v>2.0680000000000001</v>
      </c>
      <c r="G146" s="578">
        <v>1.9990000000000001</v>
      </c>
      <c r="H146" s="578">
        <v>1.9530000000000001</v>
      </c>
      <c r="I146" s="578">
        <v>1.3580000000000001</v>
      </c>
      <c r="J146" s="578">
        <v>0.89</v>
      </c>
      <c r="K146" s="578">
        <v>0.53900000000000003</v>
      </c>
      <c r="L146" s="578">
        <v>0.53600000000000003</v>
      </c>
      <c r="M146" s="578">
        <v>0.53400000000000003</v>
      </c>
      <c r="N146" s="578">
        <v>0.52200000000000002</v>
      </c>
      <c r="O146" s="578">
        <v>0.53400000000000003</v>
      </c>
      <c r="P146" s="578">
        <v>0.56399999999999995</v>
      </c>
      <c r="Q146" s="578">
        <v>0.82599999999999996</v>
      </c>
      <c r="R146" s="201"/>
    </row>
    <row r="147" spans="2:18" ht="15" customHeight="1" x14ac:dyDescent="0.25">
      <c r="B147" s="636"/>
      <c r="C147" s="136" t="s">
        <v>450</v>
      </c>
      <c r="D147" s="578">
        <v>2.996</v>
      </c>
      <c r="E147" s="578">
        <v>2.6629999999999998</v>
      </c>
      <c r="F147" s="578">
        <v>2.331</v>
      </c>
      <c r="G147" s="578">
        <v>1.998</v>
      </c>
      <c r="H147" s="578">
        <v>1.665</v>
      </c>
      <c r="I147" s="578">
        <v>1.214</v>
      </c>
      <c r="J147" s="578">
        <v>0.84799999999999998</v>
      </c>
      <c r="K147" s="578">
        <v>0.751</v>
      </c>
      <c r="L147" s="578">
        <v>0.73699999999999999</v>
      </c>
      <c r="M147" s="578">
        <v>0.751</v>
      </c>
      <c r="N147" s="578">
        <v>0.71799999999999997</v>
      </c>
      <c r="O147" s="578">
        <v>0.66</v>
      </c>
      <c r="P147" s="578">
        <v>0.69899999999999995</v>
      </c>
      <c r="Q147" s="578">
        <v>0.85599999999999998</v>
      </c>
      <c r="R147" s="201"/>
    </row>
    <row r="148" spans="2:18" ht="15" customHeight="1" x14ac:dyDescent="0.25">
      <c r="B148" s="636"/>
      <c r="C148" s="136" t="s">
        <v>451</v>
      </c>
      <c r="D148" s="578">
        <v>2.7730000000000001</v>
      </c>
      <c r="E148" s="578">
        <v>2.347</v>
      </c>
      <c r="F148" s="578">
        <v>1.92</v>
      </c>
      <c r="G148" s="578">
        <v>1.7070000000000001</v>
      </c>
      <c r="H148" s="578">
        <v>1.387</v>
      </c>
      <c r="I148" s="578">
        <v>1.0680000000000001</v>
      </c>
      <c r="J148" s="578">
        <v>0.8</v>
      </c>
      <c r="K148" s="578">
        <v>0.73199999999999998</v>
      </c>
      <c r="L148" s="578">
        <v>0.745</v>
      </c>
      <c r="M148" s="578">
        <v>0.73099999999999998</v>
      </c>
      <c r="N148" s="578">
        <v>0.73899999999999999</v>
      </c>
      <c r="O148" s="578">
        <v>0.79600000000000004</v>
      </c>
      <c r="P148" s="578">
        <v>0.84399999999999997</v>
      </c>
      <c r="Q148" s="578">
        <v>0.88800000000000001</v>
      </c>
      <c r="R148" s="201"/>
    </row>
    <row r="149" spans="2:18" ht="15" customHeight="1" x14ac:dyDescent="0.25">
      <c r="B149" s="636"/>
      <c r="C149" s="136" t="s">
        <v>452</v>
      </c>
      <c r="D149" s="578">
        <v>2.4340000000000002</v>
      </c>
      <c r="E149" s="578">
        <v>1.9910000000000001</v>
      </c>
      <c r="F149" s="578">
        <v>1.659</v>
      </c>
      <c r="G149" s="578">
        <v>1.327</v>
      </c>
      <c r="H149" s="578">
        <v>1.1060000000000001</v>
      </c>
      <c r="I149" s="578">
        <v>0.89400000000000002</v>
      </c>
      <c r="J149" s="578">
        <v>0.83</v>
      </c>
      <c r="K149" s="578">
        <v>0.77400000000000002</v>
      </c>
      <c r="L149" s="578">
        <v>0.73599999999999999</v>
      </c>
      <c r="M149" s="578">
        <v>0.71199999999999997</v>
      </c>
      <c r="N149" s="578">
        <v>0.79200000000000004</v>
      </c>
      <c r="O149" s="578">
        <v>0.85499999999999998</v>
      </c>
      <c r="P149" s="578">
        <v>0.90800000000000003</v>
      </c>
      <c r="Q149" s="578">
        <v>0.95599999999999996</v>
      </c>
      <c r="R149" s="201"/>
    </row>
    <row r="150" spans="2:18" ht="15" customHeight="1" x14ac:dyDescent="0.25">
      <c r="B150" s="636"/>
      <c r="C150" s="136" t="s">
        <v>469</v>
      </c>
      <c r="D150" s="578">
        <v>1.8</v>
      </c>
      <c r="E150" s="578">
        <v>1.516</v>
      </c>
      <c r="F150" s="578">
        <v>1.232</v>
      </c>
      <c r="G150" s="578">
        <v>0.98499999999999999</v>
      </c>
      <c r="H150" s="578">
        <v>0.75800000000000001</v>
      </c>
      <c r="I150" s="578">
        <v>0.66900000000000004</v>
      </c>
      <c r="J150" s="578">
        <v>0.66400000000000003</v>
      </c>
      <c r="K150" s="578">
        <v>0.64700000000000002</v>
      </c>
      <c r="L150" s="578">
        <v>0.72299999999999998</v>
      </c>
      <c r="M150" s="578">
        <v>0.80600000000000005</v>
      </c>
      <c r="N150" s="578">
        <v>0.90100000000000002</v>
      </c>
      <c r="O150" s="578">
        <v>0.97299999999999998</v>
      </c>
      <c r="P150" s="578">
        <v>1.034</v>
      </c>
      <c r="Q150" s="578">
        <v>1.087</v>
      </c>
      <c r="R150" s="201"/>
    </row>
    <row r="151" spans="2:18" ht="15" customHeight="1" x14ac:dyDescent="0.25">
      <c r="B151" s="636"/>
      <c r="C151" s="136" t="s">
        <v>465</v>
      </c>
      <c r="D151" s="578">
        <v>2.5110000000000001</v>
      </c>
      <c r="E151" s="578">
        <v>2.0409999999999999</v>
      </c>
      <c r="F151" s="578">
        <v>1.57</v>
      </c>
      <c r="G151" s="578">
        <v>1.413</v>
      </c>
      <c r="H151" s="578">
        <v>1.099</v>
      </c>
      <c r="I151" s="578">
        <v>1.1240000000000001</v>
      </c>
      <c r="J151" s="578">
        <v>1.129</v>
      </c>
      <c r="K151" s="578">
        <v>1.1279999999999999</v>
      </c>
      <c r="L151" s="578">
        <v>1.153</v>
      </c>
      <c r="M151" s="578">
        <v>1.1930000000000001</v>
      </c>
      <c r="N151" s="578">
        <v>1.25</v>
      </c>
      <c r="O151" s="578">
        <v>1.304</v>
      </c>
      <c r="P151" s="578">
        <v>1.3540000000000001</v>
      </c>
      <c r="Q151" s="578">
        <v>1.4019999999999999</v>
      </c>
      <c r="R151" s="201"/>
    </row>
    <row r="152" spans="2:18" ht="15" customHeight="1" x14ac:dyDescent="0.25">
      <c r="B152" s="637"/>
      <c r="C152" s="136" t="s">
        <v>466</v>
      </c>
      <c r="D152" s="578">
        <v>2.5790000000000002</v>
      </c>
      <c r="E152" s="578">
        <v>2.1829999999999998</v>
      </c>
      <c r="F152" s="578">
        <v>1.786</v>
      </c>
      <c r="G152" s="578">
        <v>1.508</v>
      </c>
      <c r="H152" s="578">
        <v>1.389</v>
      </c>
      <c r="I152" s="578">
        <v>1.4179999999999999</v>
      </c>
      <c r="J152" s="578">
        <v>1.4219999999999999</v>
      </c>
      <c r="K152" s="578">
        <v>1.415</v>
      </c>
      <c r="L152" s="578">
        <v>1.4410000000000001</v>
      </c>
      <c r="M152" s="578">
        <v>1.4830000000000001</v>
      </c>
      <c r="N152" s="578">
        <v>1.542</v>
      </c>
      <c r="O152" s="578">
        <v>1.599</v>
      </c>
      <c r="P152" s="578">
        <v>1.6519999999999999</v>
      </c>
      <c r="Q152" s="578">
        <v>1.704</v>
      </c>
      <c r="R152" s="201"/>
    </row>
    <row r="153" spans="2:18" s="2" customFormat="1" ht="15" hidden="1" customHeight="1" x14ac:dyDescent="0.25">
      <c r="C153" s="249" t="s">
        <v>197</v>
      </c>
      <c r="D153" s="197">
        <f t="shared" ref="D153:Q153" si="16">SUM(D140:D152)</f>
        <v>20.722000000000001</v>
      </c>
      <c r="E153" s="198">
        <f t="shared" ref="E153:J153" si="17">SUM(E140:E152)</f>
        <v>18.572999999999997</v>
      </c>
      <c r="F153" s="199">
        <f>SUM(F140:F152)</f>
        <v>16.78</v>
      </c>
      <c r="G153" s="199">
        <f>SUM(G140:G152)</f>
        <v>15.763999999999999</v>
      </c>
      <c r="H153" s="199">
        <f t="shared" si="17"/>
        <v>15.638999999999999</v>
      </c>
      <c r="I153" s="199">
        <f t="shared" si="17"/>
        <v>13.588000000000001</v>
      </c>
      <c r="J153" s="199">
        <f t="shared" si="17"/>
        <v>11.129999999999999</v>
      </c>
      <c r="K153" s="199">
        <f t="shared" si="16"/>
        <v>9.2050000000000018</v>
      </c>
      <c r="L153" s="199">
        <f t="shared" si="16"/>
        <v>9.1980000000000004</v>
      </c>
      <c r="M153" s="199">
        <f t="shared" si="16"/>
        <v>9.6760000000000002</v>
      </c>
      <c r="N153" s="199">
        <f t="shared" si="16"/>
        <v>9.8869999999999987</v>
      </c>
      <c r="O153" s="199"/>
      <c r="P153" s="199">
        <f t="shared" si="16"/>
        <v>11.394</v>
      </c>
      <c r="Q153" s="199">
        <f t="shared" si="16"/>
        <v>12.831</v>
      </c>
      <c r="R153" s="200"/>
    </row>
    <row r="154" spans="2:18" ht="15" customHeight="1" x14ac:dyDescent="0.25">
      <c r="C154" s="92"/>
      <c r="D154" s="132"/>
      <c r="E154" s="132"/>
      <c r="F154" s="143"/>
      <c r="G154" s="143"/>
      <c r="H154" s="143"/>
      <c r="I154" s="143"/>
      <c r="J154" s="143"/>
      <c r="K154" s="143"/>
      <c r="L154" s="143"/>
      <c r="M154" s="143"/>
      <c r="N154" s="143"/>
      <c r="O154" s="143"/>
      <c r="P154" s="143"/>
      <c r="Q154" s="143"/>
    </row>
    <row r="155" spans="2:18" ht="15" customHeight="1" x14ac:dyDescent="0.25">
      <c r="C155" s="93" t="s">
        <v>282</v>
      </c>
      <c r="R155" s="153"/>
    </row>
    <row r="156" spans="2:18" ht="15" customHeight="1" x14ac:dyDescent="0.25">
      <c r="B156" s="635" t="s">
        <v>271</v>
      </c>
      <c r="C156" s="136" t="s">
        <v>467</v>
      </c>
      <c r="D156" s="578">
        <v>0.25900000000000001</v>
      </c>
      <c r="E156" s="578">
        <v>0.311</v>
      </c>
      <c r="F156" s="578">
        <v>0.41399999999999998</v>
      </c>
      <c r="G156" s="578">
        <v>0.46600000000000003</v>
      </c>
      <c r="H156" s="578">
        <v>0.51800000000000002</v>
      </c>
      <c r="I156" s="578">
        <v>0.61</v>
      </c>
      <c r="J156" s="578">
        <v>0.69499999999999995</v>
      </c>
      <c r="K156" s="578">
        <v>0.55200000000000005</v>
      </c>
      <c r="L156" s="578">
        <v>0.434</v>
      </c>
      <c r="M156" s="578">
        <v>0.5</v>
      </c>
      <c r="N156" s="578">
        <v>0.443</v>
      </c>
      <c r="O156" s="578">
        <v>0.55000000000000004</v>
      </c>
      <c r="P156" s="578">
        <v>0.57399999999999995</v>
      </c>
      <c r="Q156" s="578">
        <v>0.66300000000000003</v>
      </c>
      <c r="R156" s="201"/>
    </row>
    <row r="157" spans="2:18" ht="15" customHeight="1" x14ac:dyDescent="0.25">
      <c r="B157" s="636"/>
      <c r="C157" s="136" t="s">
        <v>198</v>
      </c>
      <c r="D157" s="578">
        <v>0.49199999999999999</v>
      </c>
      <c r="E157" s="578">
        <v>0.49199999999999999</v>
      </c>
      <c r="F157" s="578">
        <v>0.49199999999999999</v>
      </c>
      <c r="G157" s="578">
        <v>0.59</v>
      </c>
      <c r="H157" s="578">
        <v>0.73799999999999999</v>
      </c>
      <c r="I157" s="578">
        <v>0.68400000000000005</v>
      </c>
      <c r="J157" s="578">
        <v>0.65600000000000003</v>
      </c>
      <c r="K157" s="578">
        <v>0.52800000000000002</v>
      </c>
      <c r="L157" s="578">
        <v>0.42099999999999999</v>
      </c>
      <c r="M157" s="578">
        <v>0.49</v>
      </c>
      <c r="N157" s="578">
        <v>0.438</v>
      </c>
      <c r="O157" s="578">
        <v>0.54600000000000004</v>
      </c>
      <c r="P157" s="578">
        <v>0.56999999999999995</v>
      </c>
      <c r="Q157" s="578">
        <v>0.63300000000000001</v>
      </c>
      <c r="R157" s="201"/>
    </row>
    <row r="158" spans="2:18" ht="15" customHeight="1" x14ac:dyDescent="0.25">
      <c r="B158" s="636"/>
      <c r="C158" s="136" t="s">
        <v>199</v>
      </c>
      <c r="D158" s="578">
        <v>0.52600000000000002</v>
      </c>
      <c r="E158" s="578">
        <v>0.52600000000000002</v>
      </c>
      <c r="F158" s="578">
        <v>0.52600000000000002</v>
      </c>
      <c r="G158" s="578">
        <v>0.52600000000000002</v>
      </c>
      <c r="H158" s="578">
        <v>0.65800000000000003</v>
      </c>
      <c r="I158" s="578">
        <v>0.67900000000000005</v>
      </c>
      <c r="J158" s="578">
        <v>0.6</v>
      </c>
      <c r="K158" s="578">
        <v>0.49399999999999999</v>
      </c>
      <c r="L158" s="578">
        <v>0.40200000000000002</v>
      </c>
      <c r="M158" s="578">
        <v>0.47599999999999998</v>
      </c>
      <c r="N158" s="578">
        <v>0.43</v>
      </c>
      <c r="O158" s="578">
        <v>0.54</v>
      </c>
      <c r="P158" s="578">
        <v>0.56499999999999995</v>
      </c>
      <c r="Q158" s="578">
        <v>0.58899999999999997</v>
      </c>
      <c r="R158" s="201"/>
    </row>
    <row r="159" spans="2:18" ht="15" customHeight="1" x14ac:dyDescent="0.25">
      <c r="B159" s="636"/>
      <c r="C159" s="136" t="s">
        <v>200</v>
      </c>
      <c r="D159" s="578">
        <v>0.58499999999999996</v>
      </c>
      <c r="E159" s="578">
        <v>0.39</v>
      </c>
      <c r="F159" s="578">
        <v>0.39</v>
      </c>
      <c r="G159" s="578">
        <v>0.39</v>
      </c>
      <c r="H159" s="578">
        <v>1.169</v>
      </c>
      <c r="I159" s="578">
        <v>0.78900000000000003</v>
      </c>
      <c r="J159" s="578">
        <v>0.624</v>
      </c>
      <c r="K159" s="578">
        <v>0.46300000000000002</v>
      </c>
      <c r="L159" s="578">
        <v>0.38400000000000001</v>
      </c>
      <c r="M159" s="578">
        <v>0.33</v>
      </c>
      <c r="N159" s="578">
        <v>0.30099999999999999</v>
      </c>
      <c r="O159" s="578">
        <v>0.35599999999999998</v>
      </c>
      <c r="P159" s="578">
        <v>0.435</v>
      </c>
      <c r="Q159" s="578">
        <v>0.51900000000000002</v>
      </c>
      <c r="R159" s="201"/>
    </row>
    <row r="160" spans="2:18" ht="15" customHeight="1" x14ac:dyDescent="0.25">
      <c r="B160" s="636"/>
      <c r="C160" s="136" t="s">
        <v>464</v>
      </c>
      <c r="D160" s="578">
        <v>0.628</v>
      </c>
      <c r="E160" s="578">
        <v>0.97599999999999998</v>
      </c>
      <c r="F160" s="578">
        <v>1.22</v>
      </c>
      <c r="G160" s="578">
        <v>1.4650000000000001</v>
      </c>
      <c r="H160" s="578">
        <v>1.744</v>
      </c>
      <c r="I160" s="578">
        <v>1.2529999999999999</v>
      </c>
      <c r="J160" s="578">
        <v>0.96099999999999997</v>
      </c>
      <c r="K160" s="578">
        <v>0.435</v>
      </c>
      <c r="L160" s="578">
        <v>0.36799999999999999</v>
      </c>
      <c r="M160" s="578">
        <v>0.32100000000000001</v>
      </c>
      <c r="N160" s="578">
        <v>0.29599999999999999</v>
      </c>
      <c r="O160" s="578">
        <v>0.29299999999999998</v>
      </c>
      <c r="P160" s="578">
        <v>0.37</v>
      </c>
      <c r="Q160" s="578">
        <v>0.45</v>
      </c>
      <c r="R160" s="201"/>
    </row>
    <row r="161" spans="2:18" ht="15" customHeight="1" x14ac:dyDescent="0.25">
      <c r="B161" s="636"/>
      <c r="C161" s="136" t="s">
        <v>468</v>
      </c>
      <c r="D161" s="578">
        <v>1.004</v>
      </c>
      <c r="E161" s="578">
        <v>1.1160000000000001</v>
      </c>
      <c r="F161" s="578">
        <v>1.339</v>
      </c>
      <c r="G161" s="578">
        <v>1.5620000000000001</v>
      </c>
      <c r="H161" s="578">
        <v>1.7849999999999999</v>
      </c>
      <c r="I161" s="578">
        <v>1.2669999999999999</v>
      </c>
      <c r="J161" s="578">
        <v>0.7</v>
      </c>
      <c r="K161" s="578">
        <v>0.35299999999999998</v>
      </c>
      <c r="L161" s="578">
        <v>0.317</v>
      </c>
      <c r="M161" s="578">
        <v>0.29099999999999998</v>
      </c>
      <c r="N161" s="578">
        <v>0.27800000000000002</v>
      </c>
      <c r="O161" s="578">
        <v>0.28299999999999997</v>
      </c>
      <c r="P161" s="578">
        <v>0.29899999999999999</v>
      </c>
      <c r="Q161" s="578">
        <v>0.439</v>
      </c>
      <c r="R161" s="201"/>
    </row>
    <row r="162" spans="2:18" ht="15" customHeight="1" x14ac:dyDescent="0.25">
      <c r="B162" s="636"/>
      <c r="C162" s="136" t="s">
        <v>449</v>
      </c>
      <c r="D162" s="578">
        <v>1.728</v>
      </c>
      <c r="E162" s="578">
        <v>1.6419999999999999</v>
      </c>
      <c r="F162" s="578">
        <v>1.5549999999999999</v>
      </c>
      <c r="G162" s="578">
        <v>1.504</v>
      </c>
      <c r="H162" s="578">
        <v>1.4690000000000001</v>
      </c>
      <c r="I162" s="578">
        <v>0.91500000000000004</v>
      </c>
      <c r="J162" s="578">
        <v>0.55500000000000005</v>
      </c>
      <c r="K162" s="578">
        <v>0.30599999999999999</v>
      </c>
      <c r="L162" s="578">
        <v>0.28299999999999997</v>
      </c>
      <c r="M162" s="578">
        <v>0.27100000000000002</v>
      </c>
      <c r="N162" s="578">
        <v>0.26500000000000001</v>
      </c>
      <c r="O162" s="578">
        <v>0.27600000000000002</v>
      </c>
      <c r="P162" s="578">
        <v>0.29299999999999998</v>
      </c>
      <c r="Q162" s="578">
        <v>0.432</v>
      </c>
      <c r="R162" s="201"/>
    </row>
    <row r="163" spans="2:18" ht="15" customHeight="1" x14ac:dyDescent="0.25">
      <c r="B163" s="636"/>
      <c r="C163" s="136" t="s">
        <v>450</v>
      </c>
      <c r="D163" s="578">
        <v>1.5780000000000001</v>
      </c>
      <c r="E163" s="578">
        <v>1.4019999999999999</v>
      </c>
      <c r="F163" s="578">
        <v>1.2270000000000001</v>
      </c>
      <c r="G163" s="578">
        <v>1.052</v>
      </c>
      <c r="H163" s="578">
        <v>0.876</v>
      </c>
      <c r="I163" s="578">
        <v>0.60599999999999998</v>
      </c>
      <c r="J163" s="578">
        <v>0.41799999999999998</v>
      </c>
      <c r="K163" s="578">
        <v>0.36499999999999999</v>
      </c>
      <c r="L163" s="578">
        <v>0.35</v>
      </c>
      <c r="M163" s="578">
        <v>0.34699999999999998</v>
      </c>
      <c r="N163" s="578">
        <v>0.35099999999999998</v>
      </c>
      <c r="O163" s="578">
        <v>0.32800000000000001</v>
      </c>
      <c r="P163" s="578">
        <v>0.35</v>
      </c>
      <c r="Q163" s="578">
        <v>0.433</v>
      </c>
      <c r="R163" s="201"/>
    </row>
    <row r="164" spans="2:18" ht="15" customHeight="1" x14ac:dyDescent="0.25">
      <c r="B164" s="636"/>
      <c r="C164" s="136" t="s">
        <v>451</v>
      </c>
      <c r="D164" s="578">
        <v>1.321</v>
      </c>
      <c r="E164" s="578">
        <v>1.1180000000000001</v>
      </c>
      <c r="F164" s="578">
        <v>0.91400000000000003</v>
      </c>
      <c r="G164" s="578">
        <v>0.81299999999999994</v>
      </c>
      <c r="H164" s="578">
        <v>0.66</v>
      </c>
      <c r="I164" s="578">
        <v>0.49199999999999999</v>
      </c>
      <c r="J164" s="578">
        <v>0.36499999999999999</v>
      </c>
      <c r="K164" s="578">
        <v>0.33700000000000002</v>
      </c>
      <c r="L164" s="578">
        <v>0.33800000000000002</v>
      </c>
      <c r="M164" s="578">
        <v>0.34100000000000003</v>
      </c>
      <c r="N164" s="578">
        <v>0.36199999999999999</v>
      </c>
      <c r="O164" s="578">
        <v>0.39700000000000002</v>
      </c>
      <c r="P164" s="578">
        <v>0.42599999999999999</v>
      </c>
      <c r="Q164" s="578">
        <v>0.45200000000000001</v>
      </c>
      <c r="R164" s="201"/>
    </row>
    <row r="165" spans="2:18" ht="15" customHeight="1" x14ac:dyDescent="0.25">
      <c r="B165" s="636"/>
      <c r="C165" s="136" t="s">
        <v>452</v>
      </c>
      <c r="D165" s="578">
        <v>1.0860000000000001</v>
      </c>
      <c r="E165" s="578">
        <v>0.88900000000000001</v>
      </c>
      <c r="F165" s="578">
        <v>0.74099999999999999</v>
      </c>
      <c r="G165" s="578">
        <v>0.59299999999999997</v>
      </c>
      <c r="H165" s="578">
        <v>0.49399999999999999</v>
      </c>
      <c r="I165" s="578">
        <v>0.39100000000000001</v>
      </c>
      <c r="J165" s="578">
        <v>0.36199999999999999</v>
      </c>
      <c r="K165" s="578">
        <v>0.34100000000000003</v>
      </c>
      <c r="L165" s="578">
        <v>0.34699999999999998</v>
      </c>
      <c r="M165" s="578">
        <v>0.35299999999999998</v>
      </c>
      <c r="N165" s="578">
        <v>0.40400000000000003</v>
      </c>
      <c r="O165" s="578">
        <v>0.44400000000000001</v>
      </c>
      <c r="P165" s="578">
        <v>0.47699999999999998</v>
      </c>
      <c r="Q165" s="578">
        <v>0.50700000000000001</v>
      </c>
      <c r="R165" s="201"/>
    </row>
    <row r="166" spans="2:18" ht="15" customHeight="1" x14ac:dyDescent="0.25">
      <c r="B166" s="636"/>
      <c r="C166" s="136" t="s">
        <v>469</v>
      </c>
      <c r="D166" s="578">
        <v>1.008</v>
      </c>
      <c r="E166" s="578">
        <v>0.84899999999999998</v>
      </c>
      <c r="F166" s="578">
        <v>0.68899999999999995</v>
      </c>
      <c r="G166" s="578">
        <v>0.55200000000000005</v>
      </c>
      <c r="H166" s="578">
        <v>0.42399999999999999</v>
      </c>
      <c r="I166" s="578">
        <v>0.372</v>
      </c>
      <c r="J166" s="578">
        <v>0.373</v>
      </c>
      <c r="K166" s="578">
        <v>0.375</v>
      </c>
      <c r="L166" s="578">
        <v>0.42099999999999999</v>
      </c>
      <c r="M166" s="578">
        <v>0.47099999999999997</v>
      </c>
      <c r="N166" s="578">
        <v>0.53</v>
      </c>
      <c r="O166" s="578">
        <v>0.57599999999999996</v>
      </c>
      <c r="P166" s="578">
        <v>0.61499999999999999</v>
      </c>
      <c r="Q166" s="578">
        <v>0.64800000000000002</v>
      </c>
      <c r="R166" s="201"/>
    </row>
    <row r="167" spans="2:18" ht="15" customHeight="1" x14ac:dyDescent="0.25">
      <c r="B167" s="636"/>
      <c r="C167" s="136" t="s">
        <v>465</v>
      </c>
      <c r="D167" s="578">
        <v>1.4930000000000001</v>
      </c>
      <c r="E167" s="578">
        <v>1.2130000000000001</v>
      </c>
      <c r="F167" s="578">
        <v>0.93300000000000005</v>
      </c>
      <c r="G167" s="578">
        <v>0.84</v>
      </c>
      <c r="H167" s="578">
        <v>0.65300000000000002</v>
      </c>
      <c r="I167" s="578">
        <v>0.66300000000000003</v>
      </c>
      <c r="J167" s="578">
        <v>0.67100000000000004</v>
      </c>
      <c r="K167" s="578">
        <v>0.68899999999999995</v>
      </c>
      <c r="L167" s="578">
        <v>0.70699999999999996</v>
      </c>
      <c r="M167" s="578">
        <v>0.73099999999999998</v>
      </c>
      <c r="N167" s="578">
        <v>0.77</v>
      </c>
      <c r="O167" s="578">
        <v>0.80600000000000005</v>
      </c>
      <c r="P167" s="578">
        <v>0.84</v>
      </c>
      <c r="Q167" s="578">
        <v>0.871</v>
      </c>
      <c r="R167" s="201"/>
    </row>
    <row r="168" spans="2:18" ht="15" customHeight="1" x14ac:dyDescent="0.25">
      <c r="B168" s="637"/>
      <c r="C168" s="136" t="s">
        <v>466</v>
      </c>
      <c r="D168" s="578">
        <v>1.607</v>
      </c>
      <c r="E168" s="578">
        <v>1.36</v>
      </c>
      <c r="F168" s="578">
        <v>1.1120000000000001</v>
      </c>
      <c r="G168" s="578">
        <v>0.93899999999999995</v>
      </c>
      <c r="H168" s="578">
        <v>0.86499999999999999</v>
      </c>
      <c r="I168" s="578">
        <v>0.875</v>
      </c>
      <c r="J168" s="578">
        <v>0.88500000000000001</v>
      </c>
      <c r="K168" s="578">
        <v>0.90300000000000002</v>
      </c>
      <c r="L168" s="578">
        <v>0.92100000000000004</v>
      </c>
      <c r="M168" s="578">
        <v>0.94799999999999995</v>
      </c>
      <c r="N168" s="578">
        <v>0.98899999999999999</v>
      </c>
      <c r="O168" s="578">
        <v>1.028</v>
      </c>
      <c r="P168" s="578">
        <v>1.0649999999999999</v>
      </c>
      <c r="Q168" s="578">
        <v>1.1000000000000001</v>
      </c>
      <c r="R168" s="201"/>
    </row>
    <row r="169" spans="2:18" s="2" customFormat="1" ht="15" hidden="1" customHeight="1" x14ac:dyDescent="0.25">
      <c r="C169" s="249" t="s">
        <v>197</v>
      </c>
      <c r="D169" s="197">
        <f t="shared" ref="D169:Q169" si="18">SUM(D156:D168)</f>
        <v>13.315</v>
      </c>
      <c r="E169" s="198">
        <f t="shared" ref="E169:J169" si="19">SUM(E156:E168)</f>
        <v>12.283999999999999</v>
      </c>
      <c r="F169" s="199">
        <f>SUM(F156:F168)</f>
        <v>11.552</v>
      </c>
      <c r="G169" s="199">
        <f>SUM(G156:G168)</f>
        <v>11.292</v>
      </c>
      <c r="H169" s="199">
        <f t="shared" si="19"/>
        <v>12.052999999999999</v>
      </c>
      <c r="I169" s="199">
        <f t="shared" si="19"/>
        <v>9.5960000000000001</v>
      </c>
      <c r="J169" s="199">
        <f t="shared" si="19"/>
        <v>7.8650000000000002</v>
      </c>
      <c r="K169" s="199">
        <f t="shared" si="18"/>
        <v>6.141</v>
      </c>
      <c r="L169" s="199">
        <f t="shared" si="18"/>
        <v>5.6930000000000005</v>
      </c>
      <c r="M169" s="199">
        <f t="shared" si="18"/>
        <v>5.8699999999999992</v>
      </c>
      <c r="N169" s="199">
        <f t="shared" si="18"/>
        <v>5.8570000000000002</v>
      </c>
      <c r="O169" s="199"/>
      <c r="P169" s="199">
        <f t="shared" si="18"/>
        <v>6.8789999999999996</v>
      </c>
      <c r="Q169" s="199">
        <f t="shared" si="18"/>
        <v>7.7359999999999989</v>
      </c>
      <c r="R169" s="200"/>
    </row>
    <row r="170" spans="2:18" ht="15" customHeight="1" x14ac:dyDescent="0.25">
      <c r="C170" s="92"/>
      <c r="D170" s="132"/>
      <c r="E170" s="132"/>
      <c r="F170" s="143"/>
      <c r="G170" s="143"/>
      <c r="H170" s="143"/>
      <c r="I170" s="143"/>
      <c r="J170" s="143"/>
      <c r="K170" s="143"/>
      <c r="L170" s="143"/>
      <c r="M170" s="143"/>
      <c r="N170" s="143"/>
      <c r="O170" s="143"/>
      <c r="P170" s="143"/>
      <c r="Q170" s="143"/>
    </row>
    <row r="171" spans="2:18" ht="15" customHeight="1" x14ac:dyDescent="0.25">
      <c r="C171" s="93" t="s">
        <v>257</v>
      </c>
      <c r="R171" s="153"/>
    </row>
    <row r="172" spans="2:18" ht="15" customHeight="1" x14ac:dyDescent="0.25">
      <c r="B172" s="635" t="s">
        <v>271</v>
      </c>
      <c r="C172" s="136" t="s">
        <v>467</v>
      </c>
      <c r="D172" s="578">
        <v>4.8000000000000001E-2</v>
      </c>
      <c r="E172" s="578">
        <v>5.8000000000000003E-2</v>
      </c>
      <c r="F172" s="578">
        <v>7.6999999999999999E-2</v>
      </c>
      <c r="G172" s="578">
        <v>8.6999999999999994E-2</v>
      </c>
      <c r="H172" s="578">
        <v>9.6000000000000002E-2</v>
      </c>
      <c r="I172" s="578">
        <v>0.13300000000000001</v>
      </c>
      <c r="J172" s="578">
        <v>0.183</v>
      </c>
      <c r="K172" s="578">
        <v>0.189</v>
      </c>
      <c r="L172" s="578">
        <v>0.17799999999999999</v>
      </c>
      <c r="M172" s="578">
        <v>0.23400000000000001</v>
      </c>
      <c r="N172" s="578">
        <v>0.222</v>
      </c>
      <c r="O172" s="578">
        <v>0.28299999999999997</v>
      </c>
      <c r="P172" s="578">
        <v>0.28299999999999997</v>
      </c>
      <c r="Q172" s="578">
        <v>0.314</v>
      </c>
      <c r="R172" s="201"/>
    </row>
    <row r="173" spans="2:18" ht="15" customHeight="1" x14ac:dyDescent="0.25">
      <c r="B173" s="636"/>
      <c r="C173" s="136" t="s">
        <v>198</v>
      </c>
      <c r="D173" s="578">
        <v>9.4E-2</v>
      </c>
      <c r="E173" s="578">
        <v>9.4E-2</v>
      </c>
      <c r="F173" s="578">
        <v>9.4E-2</v>
      </c>
      <c r="G173" s="578">
        <v>0.113</v>
      </c>
      <c r="H173" s="578">
        <v>0.14099999999999999</v>
      </c>
      <c r="I173" s="578">
        <v>0.156</v>
      </c>
      <c r="J173" s="578">
        <v>0.17899999999999999</v>
      </c>
      <c r="K173" s="578">
        <v>0.186</v>
      </c>
      <c r="L173" s="578">
        <v>0.17599999999999999</v>
      </c>
      <c r="M173" s="578">
        <v>0.23200000000000001</v>
      </c>
      <c r="N173" s="578">
        <v>0.221</v>
      </c>
      <c r="O173" s="578">
        <v>0.28100000000000003</v>
      </c>
      <c r="P173" s="578">
        <v>0.28199999999999997</v>
      </c>
      <c r="Q173" s="578">
        <v>0.3</v>
      </c>
      <c r="R173" s="201"/>
    </row>
    <row r="174" spans="2:18" ht="15" customHeight="1" x14ac:dyDescent="0.25">
      <c r="B174" s="636"/>
      <c r="C174" s="136" t="s">
        <v>199</v>
      </c>
      <c r="D174" s="578">
        <v>0.108</v>
      </c>
      <c r="E174" s="578">
        <v>0.108</v>
      </c>
      <c r="F174" s="578">
        <v>0.108</v>
      </c>
      <c r="G174" s="578">
        <v>0.108</v>
      </c>
      <c r="H174" s="578">
        <v>0.13500000000000001</v>
      </c>
      <c r="I174" s="578">
        <v>0.16700000000000001</v>
      </c>
      <c r="J174" s="578">
        <v>0.17399999999999999</v>
      </c>
      <c r="K174" s="578">
        <v>0.182</v>
      </c>
      <c r="L174" s="578">
        <v>0.17199999999999999</v>
      </c>
      <c r="M174" s="578">
        <v>0.22800000000000001</v>
      </c>
      <c r="N174" s="578">
        <v>0.218</v>
      </c>
      <c r="O174" s="578">
        <v>0.27900000000000003</v>
      </c>
      <c r="P174" s="578">
        <v>0.27900000000000003</v>
      </c>
      <c r="Q174" s="578">
        <v>0.28000000000000003</v>
      </c>
      <c r="R174" s="201"/>
    </row>
    <row r="175" spans="2:18" ht="15" customHeight="1" x14ac:dyDescent="0.25">
      <c r="B175" s="636"/>
      <c r="C175" s="136" t="s">
        <v>200</v>
      </c>
      <c r="D175" s="578">
        <v>0.13</v>
      </c>
      <c r="E175" s="578">
        <v>8.5999999999999993E-2</v>
      </c>
      <c r="F175" s="578">
        <v>8.5999999999999993E-2</v>
      </c>
      <c r="G175" s="578">
        <v>8.5999999999999993E-2</v>
      </c>
      <c r="H175" s="578">
        <v>0.25900000000000001</v>
      </c>
      <c r="I175" s="578">
        <v>0.21</v>
      </c>
      <c r="J175" s="578">
        <v>0.192</v>
      </c>
      <c r="K175" s="578">
        <v>0.17799999999999999</v>
      </c>
      <c r="L175" s="578">
        <v>0.16900000000000001</v>
      </c>
      <c r="M175" s="578">
        <v>0.161</v>
      </c>
      <c r="N175" s="578">
        <v>0.154</v>
      </c>
      <c r="O175" s="578">
        <v>0.184</v>
      </c>
      <c r="P175" s="578">
        <v>0.215</v>
      </c>
      <c r="Q175" s="578">
        <v>0.247</v>
      </c>
      <c r="R175" s="201"/>
    </row>
    <row r="176" spans="2:18" ht="15" customHeight="1" x14ac:dyDescent="0.25">
      <c r="B176" s="636"/>
      <c r="C176" s="136" t="s">
        <v>464</v>
      </c>
      <c r="D176" s="578">
        <v>0.14899999999999999</v>
      </c>
      <c r="E176" s="578">
        <v>0.23200000000000001</v>
      </c>
      <c r="F176" s="578">
        <v>0.28999999999999998</v>
      </c>
      <c r="G176" s="578">
        <v>0.34899999999999998</v>
      </c>
      <c r="H176" s="578">
        <v>0.41499999999999998</v>
      </c>
      <c r="I176" s="578">
        <v>0.36099999999999999</v>
      </c>
      <c r="J176" s="578">
        <v>0.313</v>
      </c>
      <c r="K176" s="578">
        <v>0.17399999999999999</v>
      </c>
      <c r="L176" s="578">
        <v>0.16700000000000001</v>
      </c>
      <c r="M176" s="578">
        <v>0.158</v>
      </c>
      <c r="N176" s="578">
        <v>0.153</v>
      </c>
      <c r="O176" s="578">
        <v>0.152</v>
      </c>
      <c r="P176" s="578">
        <v>0.183</v>
      </c>
      <c r="Q176" s="578">
        <v>0.215</v>
      </c>
      <c r="R176" s="201"/>
    </row>
    <row r="177" spans="2:18" ht="15" customHeight="1" x14ac:dyDescent="0.25">
      <c r="B177" s="636"/>
      <c r="C177" s="136" t="s">
        <v>468</v>
      </c>
      <c r="D177" s="578">
        <v>0.33500000000000002</v>
      </c>
      <c r="E177" s="578">
        <v>0.373</v>
      </c>
      <c r="F177" s="578">
        <v>0.44700000000000001</v>
      </c>
      <c r="G177" s="578">
        <v>0.52200000000000002</v>
      </c>
      <c r="H177" s="578">
        <v>0.59599999999999997</v>
      </c>
      <c r="I177" s="578">
        <v>0.46</v>
      </c>
      <c r="J177" s="578">
        <v>0.28199999999999997</v>
      </c>
      <c r="K177" s="578">
        <v>0.16300000000000001</v>
      </c>
      <c r="L177" s="578">
        <v>0.158</v>
      </c>
      <c r="M177" s="578">
        <v>0.151</v>
      </c>
      <c r="N177" s="578">
        <v>0.14799999999999999</v>
      </c>
      <c r="O177" s="578">
        <v>0.14899999999999999</v>
      </c>
      <c r="P177" s="578">
        <v>0.14899999999999999</v>
      </c>
      <c r="Q177" s="578">
        <v>0.21099999999999999</v>
      </c>
      <c r="R177" s="201"/>
    </row>
    <row r="178" spans="2:18" ht="15" customHeight="1" x14ac:dyDescent="0.25">
      <c r="B178" s="636"/>
      <c r="C178" s="136" t="s">
        <v>449</v>
      </c>
      <c r="D178" s="578">
        <v>0.67300000000000004</v>
      </c>
      <c r="E178" s="578">
        <v>0.63900000000000001</v>
      </c>
      <c r="F178" s="578">
        <v>0.60499999999999998</v>
      </c>
      <c r="G178" s="578">
        <v>0.58499999999999996</v>
      </c>
      <c r="H178" s="578">
        <v>0.57199999999999995</v>
      </c>
      <c r="I178" s="578">
        <v>0.39600000000000002</v>
      </c>
      <c r="J178" s="578">
        <v>0.25600000000000001</v>
      </c>
      <c r="K178" s="578">
        <v>0.155</v>
      </c>
      <c r="L178" s="578">
        <v>0.151</v>
      </c>
      <c r="M178" s="578">
        <v>0.14599999999999999</v>
      </c>
      <c r="N178" s="578">
        <v>0.14499999999999999</v>
      </c>
      <c r="O178" s="578">
        <v>0.14599999999999999</v>
      </c>
      <c r="P178" s="578">
        <v>0.14599999999999999</v>
      </c>
      <c r="Q178" s="578">
        <v>0.20899999999999999</v>
      </c>
      <c r="R178" s="201"/>
    </row>
    <row r="179" spans="2:18" ht="15" customHeight="1" x14ac:dyDescent="0.25">
      <c r="B179" s="636"/>
      <c r="C179" s="136" t="s">
        <v>450</v>
      </c>
      <c r="D179" s="578">
        <v>0.81599999999999995</v>
      </c>
      <c r="E179" s="578">
        <v>0.72499999999999998</v>
      </c>
      <c r="F179" s="578">
        <v>0.63500000000000001</v>
      </c>
      <c r="G179" s="578">
        <v>0.54400000000000004</v>
      </c>
      <c r="H179" s="578">
        <v>0.45300000000000001</v>
      </c>
      <c r="I179" s="578">
        <v>0.33300000000000002</v>
      </c>
      <c r="J179" s="578">
        <v>0.23200000000000001</v>
      </c>
      <c r="K179" s="578">
        <v>0.20799999999999999</v>
      </c>
      <c r="L179" s="578">
        <v>0.19800000000000001</v>
      </c>
      <c r="M179" s="578">
        <v>0.19600000000000001</v>
      </c>
      <c r="N179" s="578">
        <v>0.19800000000000001</v>
      </c>
      <c r="O179" s="578">
        <v>0.17199999999999999</v>
      </c>
      <c r="P179" s="578">
        <v>0.17299999999999999</v>
      </c>
      <c r="Q179" s="578">
        <v>0.20899999999999999</v>
      </c>
      <c r="R179" s="201"/>
    </row>
    <row r="180" spans="2:18" ht="15" customHeight="1" x14ac:dyDescent="0.25">
      <c r="B180" s="636"/>
      <c r="C180" s="136" t="s">
        <v>451</v>
      </c>
      <c r="D180" s="578">
        <v>0.749</v>
      </c>
      <c r="E180" s="578">
        <v>0.63400000000000001</v>
      </c>
      <c r="F180" s="578">
        <v>0.51800000000000002</v>
      </c>
      <c r="G180" s="578">
        <v>0.46100000000000002</v>
      </c>
      <c r="H180" s="578">
        <v>0.374</v>
      </c>
      <c r="I180" s="578">
        <v>0.28399999999999997</v>
      </c>
      <c r="J180" s="578">
        <v>0.21299999999999999</v>
      </c>
      <c r="K180" s="578">
        <v>0.192</v>
      </c>
      <c r="L180" s="578">
        <v>0.191</v>
      </c>
      <c r="M180" s="578">
        <v>0.193</v>
      </c>
      <c r="N180" s="578">
        <v>0.19700000000000001</v>
      </c>
      <c r="O180" s="578">
        <v>0.19900000000000001</v>
      </c>
      <c r="P180" s="578">
        <v>0.20399999999999999</v>
      </c>
      <c r="Q180" s="578">
        <v>0.21199999999999999</v>
      </c>
      <c r="R180" s="201"/>
    </row>
    <row r="181" spans="2:18" ht="15" customHeight="1" x14ac:dyDescent="0.25">
      <c r="B181" s="636"/>
      <c r="C181" s="136" t="s">
        <v>452</v>
      </c>
      <c r="D181" s="578">
        <v>0.58199999999999996</v>
      </c>
      <c r="E181" s="578">
        <v>0.47599999999999998</v>
      </c>
      <c r="F181" s="578">
        <v>0.39700000000000002</v>
      </c>
      <c r="G181" s="578">
        <v>0.317</v>
      </c>
      <c r="H181" s="578">
        <v>0.26400000000000001</v>
      </c>
      <c r="I181" s="578">
        <v>0.21299999999999999</v>
      </c>
      <c r="J181" s="578">
        <v>0.19700000000000001</v>
      </c>
      <c r="K181" s="578">
        <v>0.189</v>
      </c>
      <c r="L181" s="578">
        <v>0.192</v>
      </c>
      <c r="M181" s="578">
        <v>0.19700000000000001</v>
      </c>
      <c r="N181" s="578">
        <v>0.20200000000000001</v>
      </c>
      <c r="O181" s="578">
        <v>0.20300000000000001</v>
      </c>
      <c r="P181" s="578">
        <v>0.215</v>
      </c>
      <c r="Q181" s="578">
        <v>0.22600000000000001</v>
      </c>
      <c r="R181" s="201"/>
    </row>
    <row r="182" spans="2:18" ht="15" customHeight="1" x14ac:dyDescent="0.25">
      <c r="B182" s="636"/>
      <c r="C182" s="136" t="s">
        <v>469</v>
      </c>
      <c r="D182" s="578">
        <v>0.54700000000000004</v>
      </c>
      <c r="E182" s="578">
        <v>0.46</v>
      </c>
      <c r="F182" s="578">
        <v>0.374</v>
      </c>
      <c r="G182" s="578">
        <v>0.29899999999999999</v>
      </c>
      <c r="H182" s="578">
        <v>0.23</v>
      </c>
      <c r="I182" s="578">
        <v>0.20399999999999999</v>
      </c>
      <c r="J182" s="578">
        <v>0.20699999999999999</v>
      </c>
      <c r="K182" s="578">
        <v>0.21299999999999999</v>
      </c>
      <c r="L182" s="578">
        <v>0.214</v>
      </c>
      <c r="M182" s="578">
        <v>0.219</v>
      </c>
      <c r="N182" s="578">
        <v>0.219</v>
      </c>
      <c r="O182" s="578">
        <v>0.24099999999999999</v>
      </c>
      <c r="P182" s="578">
        <v>0.25900000000000001</v>
      </c>
      <c r="Q182" s="578">
        <v>0.27600000000000002</v>
      </c>
      <c r="R182" s="201"/>
    </row>
    <row r="183" spans="2:18" ht="15" customHeight="1" x14ac:dyDescent="0.25">
      <c r="B183" s="636"/>
      <c r="C183" s="136" t="s">
        <v>465</v>
      </c>
      <c r="D183" s="578">
        <v>0.5</v>
      </c>
      <c r="E183" s="578">
        <v>0.40600000000000003</v>
      </c>
      <c r="F183" s="578">
        <v>0.312</v>
      </c>
      <c r="G183" s="578">
        <v>0.28100000000000003</v>
      </c>
      <c r="H183" s="578">
        <v>0.219</v>
      </c>
      <c r="I183" s="578">
        <v>0.222</v>
      </c>
      <c r="J183" s="578">
        <v>0.22600000000000001</v>
      </c>
      <c r="K183" s="578">
        <v>0.23300000000000001</v>
      </c>
      <c r="L183" s="578">
        <v>0.22600000000000001</v>
      </c>
      <c r="M183" s="578">
        <v>0.22700000000000001</v>
      </c>
      <c r="N183" s="578">
        <v>0.26800000000000002</v>
      </c>
      <c r="O183" s="578">
        <v>0.30099999999999999</v>
      </c>
      <c r="P183" s="578">
        <v>0.32900000000000001</v>
      </c>
      <c r="Q183" s="578">
        <v>0.35299999999999998</v>
      </c>
      <c r="R183" s="201"/>
    </row>
    <row r="184" spans="2:18" ht="15" customHeight="1" x14ac:dyDescent="0.25">
      <c r="B184" s="637"/>
      <c r="C184" s="136" t="s">
        <v>466</v>
      </c>
      <c r="D184" s="578">
        <v>1.1990000000000001</v>
      </c>
      <c r="E184" s="578">
        <v>1.0149999999999999</v>
      </c>
      <c r="F184" s="578">
        <v>0.83</v>
      </c>
      <c r="G184" s="578">
        <v>0.70099999999999996</v>
      </c>
      <c r="H184" s="578">
        <v>0.64600000000000002</v>
      </c>
      <c r="I184" s="578">
        <v>0.65500000000000003</v>
      </c>
      <c r="J184" s="578">
        <v>0.66500000000000004</v>
      </c>
      <c r="K184" s="578">
        <v>0.68300000000000005</v>
      </c>
      <c r="L184" s="578">
        <v>0.70099999999999996</v>
      </c>
      <c r="M184" s="578">
        <v>0.72599999999999998</v>
      </c>
      <c r="N184" s="578">
        <v>0.76500000000000001</v>
      </c>
      <c r="O184" s="578">
        <v>0.80200000000000005</v>
      </c>
      <c r="P184" s="578">
        <v>0.83599999999999997</v>
      </c>
      <c r="Q184" s="578">
        <v>0.86799999999999999</v>
      </c>
      <c r="R184" s="201"/>
    </row>
    <row r="185" spans="2:18" s="2" customFormat="1" ht="15" hidden="1" customHeight="1" x14ac:dyDescent="0.25">
      <c r="C185" s="249" t="s">
        <v>197</v>
      </c>
      <c r="D185" s="197">
        <f t="shared" ref="D185:R185" si="20">SUM(D172:D184)</f>
        <v>5.93</v>
      </c>
      <c r="E185" s="198">
        <f t="shared" ref="E185:J185" si="21">SUM(E172:E184)</f>
        <v>5.3059999999999992</v>
      </c>
      <c r="F185" s="199">
        <f>SUM(F172:F184)</f>
        <v>4.7730000000000006</v>
      </c>
      <c r="G185" s="199">
        <f>SUM(G172:G184)</f>
        <v>4.4530000000000003</v>
      </c>
      <c r="H185" s="199">
        <f t="shared" si="21"/>
        <v>4.3999999999999995</v>
      </c>
      <c r="I185" s="199">
        <f t="shared" si="21"/>
        <v>3.7940000000000005</v>
      </c>
      <c r="J185" s="199">
        <f t="shared" si="21"/>
        <v>3.319</v>
      </c>
      <c r="K185" s="199">
        <f t="shared" si="20"/>
        <v>2.9450000000000003</v>
      </c>
      <c r="L185" s="199">
        <f t="shared" si="20"/>
        <v>2.8930000000000002</v>
      </c>
      <c r="M185" s="199">
        <f t="shared" si="20"/>
        <v>3.0680000000000001</v>
      </c>
      <c r="N185" s="199">
        <f t="shared" si="20"/>
        <v>3.11</v>
      </c>
      <c r="O185" s="199"/>
      <c r="P185" s="199">
        <f t="shared" si="20"/>
        <v>3.5529999999999999</v>
      </c>
      <c r="Q185" s="199">
        <f t="shared" si="20"/>
        <v>3.9200000000000004</v>
      </c>
      <c r="R185" s="200">
        <f t="shared" si="20"/>
        <v>0</v>
      </c>
    </row>
    <row r="186" spans="2:18" ht="15" customHeight="1" x14ac:dyDescent="0.25">
      <c r="C186" s="92"/>
      <c r="D186" s="132"/>
      <c r="E186" s="132"/>
      <c r="F186" s="143"/>
      <c r="G186" s="143"/>
      <c r="H186" s="143"/>
      <c r="I186" s="143"/>
      <c r="J186" s="143"/>
      <c r="K186" s="143"/>
      <c r="L186" s="143"/>
      <c r="M186" s="143"/>
      <c r="N186" s="143"/>
      <c r="O186" s="143"/>
      <c r="P186" s="143"/>
      <c r="Q186" s="143"/>
    </row>
  </sheetData>
  <sheetProtection formatCells="0" formatColumns="0" formatRows="0" insertColumns="0" insertRows="0"/>
  <mergeCells count="12">
    <mergeCell ref="D7:R7"/>
    <mergeCell ref="B10:B22"/>
    <mergeCell ref="B108:B120"/>
    <mergeCell ref="B26:B38"/>
    <mergeCell ref="B124:B136"/>
    <mergeCell ref="B92:B104"/>
    <mergeCell ref="B42:B54"/>
    <mergeCell ref="B140:B152"/>
    <mergeCell ref="B58:B70"/>
    <mergeCell ref="B156:B168"/>
    <mergeCell ref="B74:B86"/>
    <mergeCell ref="B172:B184"/>
  </mergeCells>
  <dataValidations count="1">
    <dataValidation type="custom" allowBlank="1" showErrorMessage="1" errorTitle="Data entry error:" error="Please enter a numeric value or leave blank!" sqref="D89 D140:Q152 D58:Q70 D92:Q104 D10:Q22 D26:Q38 D42:Q54 D74:Q86 D156:Q168 D124:Q136 D108:Q120 D172:Q184">
      <formula1>OR(ISNUMBER(D10),ISBLANK(D10))</formula1>
    </dataValidation>
  </dataValidations>
  <pageMargins left="0.7" right="0.7" top="0.75" bottom="0.75" header="0.3" footer="0.3"/>
  <pageSetup scale="38" fitToHeight="2" orientation="portrait" r:id="rId1"/>
  <headerFooter>
    <oddFooter>&amp;LPrinted: &amp;D&amp;R&amp;P</oddFooter>
  </headerFooter>
  <rowBreaks count="1" manualBreakCount="1">
    <brk id="106"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S186"/>
  <sheetViews>
    <sheetView showGridLines="0" zoomScale="80" zoomScaleNormal="80" zoomScaleSheetLayoutView="80" workbookViewId="0">
      <pane xSplit="3" ySplit="8" topLeftCell="D9" activePane="bottomRight" state="frozen"/>
      <selection activeCell="U12" sqref="U12"/>
      <selection pane="topRight" activeCell="U12" sqref="U12"/>
      <selection pane="bottomLeft" activeCell="U12" sqref="U12"/>
      <selection pane="bottomRight" activeCell="D9" sqref="D9"/>
    </sheetView>
  </sheetViews>
  <sheetFormatPr defaultColWidth="9.140625" defaultRowHeight="15" customHeight="1" x14ac:dyDescent="0.25"/>
  <cols>
    <col min="1" max="1" width="1.5703125" style="333" customWidth="1"/>
    <col min="2" max="2" width="4.28515625" style="333" customWidth="1"/>
    <col min="3" max="3" width="13" style="333" customWidth="1"/>
    <col min="4" max="5" width="11.7109375" style="152" customWidth="1"/>
    <col min="6" max="17" width="11.7109375" style="140" customWidth="1"/>
    <col min="18" max="18" width="14.140625" style="152" hidden="1" customWidth="1"/>
    <col min="19" max="19" width="1.7109375" style="333" customWidth="1"/>
    <col min="20" max="16384" width="9.140625" style="333"/>
  </cols>
  <sheetData>
    <row r="1" spans="1:19" ht="15.75" customHeight="1" x14ac:dyDescent="0.25">
      <c r="A1" s="5" t="str">
        <f>TemplateName</f>
        <v>CCAR 2014 Market Shocks: Severely Adverse Scenario</v>
      </c>
      <c r="B1" s="5"/>
      <c r="H1" s="141"/>
      <c r="P1" s="333"/>
      <c r="Q1" s="333"/>
      <c r="R1" s="333"/>
    </row>
    <row r="2" spans="1:19" ht="15.75" customHeight="1" x14ac:dyDescent="0.25">
      <c r="A2" s="333" t="s">
        <v>281</v>
      </c>
      <c r="B2" s="20"/>
      <c r="C2" s="337"/>
      <c r="D2" s="155"/>
      <c r="E2" s="155"/>
      <c r="F2" s="142"/>
      <c r="G2" s="142"/>
      <c r="H2" s="142"/>
      <c r="I2" s="142"/>
      <c r="K2" s="142"/>
      <c r="L2" s="142"/>
      <c r="M2" s="142"/>
      <c r="N2" s="142"/>
      <c r="O2" s="142"/>
      <c r="P2" s="333"/>
      <c r="Q2" s="333"/>
      <c r="R2" s="333"/>
    </row>
    <row r="3" spans="1:19" ht="15" customHeight="1" x14ac:dyDescent="0.25">
      <c r="B3" s="13"/>
      <c r="C3" s="334"/>
      <c r="D3" s="132"/>
      <c r="E3" s="132"/>
      <c r="F3" s="143"/>
      <c r="G3" s="143"/>
      <c r="H3" s="143"/>
      <c r="I3" s="143"/>
      <c r="J3" s="143"/>
      <c r="K3" s="143"/>
      <c r="L3" s="143"/>
      <c r="M3" s="143"/>
      <c r="N3" s="143"/>
      <c r="O3" s="143"/>
      <c r="P3" s="143"/>
      <c r="Q3" s="143"/>
      <c r="R3" s="333"/>
    </row>
    <row r="4" spans="1:19" ht="15" customHeight="1" x14ac:dyDescent="0.25">
      <c r="J4" s="144"/>
      <c r="K4" s="145"/>
      <c r="L4" s="146"/>
      <c r="Q4"/>
      <c r="R4"/>
    </row>
    <row r="5" spans="1:19" ht="21" customHeight="1" x14ac:dyDescent="0.35">
      <c r="B5" s="79" t="s">
        <v>738</v>
      </c>
      <c r="C5" s="89"/>
      <c r="D5" s="156"/>
      <c r="E5" s="156"/>
      <c r="F5" s="147"/>
      <c r="G5" s="147"/>
      <c r="H5" s="147"/>
      <c r="L5" s="148"/>
      <c r="P5" s="149"/>
      <c r="Q5"/>
      <c r="R5"/>
    </row>
    <row r="6" spans="1:19" ht="15" customHeight="1" x14ac:dyDescent="0.25">
      <c r="C6" s="334"/>
      <c r="D6" s="132"/>
      <c r="E6" s="132"/>
      <c r="F6" s="143"/>
      <c r="G6" s="143"/>
      <c r="H6" s="143"/>
      <c r="I6" s="143"/>
      <c r="J6" s="143"/>
      <c r="K6" s="143"/>
      <c r="L6" s="143"/>
      <c r="M6" s="143"/>
      <c r="N6" s="143"/>
      <c r="O6" s="143"/>
      <c r="P6" s="143"/>
      <c r="Q6" s="143"/>
    </row>
    <row r="7" spans="1:19" ht="15" customHeight="1" x14ac:dyDescent="0.25">
      <c r="D7" s="638" t="s">
        <v>263</v>
      </c>
      <c r="E7" s="639"/>
      <c r="F7" s="639"/>
      <c r="G7" s="639"/>
      <c r="H7" s="639"/>
      <c r="I7" s="639"/>
      <c r="J7" s="639"/>
      <c r="K7" s="639"/>
      <c r="L7" s="639"/>
      <c r="M7" s="639"/>
      <c r="N7" s="639"/>
      <c r="O7" s="640"/>
      <c r="P7" s="639"/>
      <c r="Q7" s="639"/>
      <c r="R7" s="641"/>
      <c r="S7" s="581"/>
    </row>
    <row r="8" spans="1:19" s="1" customFormat="1" ht="15" customHeight="1" x14ac:dyDescent="0.25">
      <c r="B8" s="23"/>
      <c r="C8" s="23"/>
      <c r="D8" s="157" t="s">
        <v>467</v>
      </c>
      <c r="E8" s="157" t="s">
        <v>198</v>
      </c>
      <c r="F8" s="150" t="s">
        <v>199</v>
      </c>
      <c r="G8" s="150" t="s">
        <v>200</v>
      </c>
      <c r="H8" s="150" t="s">
        <v>464</v>
      </c>
      <c r="I8" s="150" t="s">
        <v>468</v>
      </c>
      <c r="J8" s="150" t="s">
        <v>449</v>
      </c>
      <c r="K8" s="150" t="s">
        <v>450</v>
      </c>
      <c r="L8" s="150" t="s">
        <v>451</v>
      </c>
      <c r="M8" s="150" t="s">
        <v>452</v>
      </c>
      <c r="N8" s="150" t="s">
        <v>469</v>
      </c>
      <c r="O8" s="494" t="s">
        <v>465</v>
      </c>
      <c r="P8" s="150" t="s">
        <v>736</v>
      </c>
      <c r="Q8" s="150" t="s">
        <v>466</v>
      </c>
      <c r="R8" s="250"/>
    </row>
    <row r="9" spans="1:19" ht="15.75" customHeight="1" x14ac:dyDescent="0.25">
      <c r="C9" s="90" t="s">
        <v>6</v>
      </c>
      <c r="R9" s="153"/>
    </row>
    <row r="10" spans="1:19" ht="15" customHeight="1" x14ac:dyDescent="0.25">
      <c r="B10" s="635" t="s">
        <v>271</v>
      </c>
      <c r="C10" s="136" t="s">
        <v>467</v>
      </c>
      <c r="D10" s="578">
        <v>0.14199999999999999</v>
      </c>
      <c r="E10" s="578">
        <v>0.14399999999999999</v>
      </c>
      <c r="F10" s="578">
        <v>0.14799999999999999</v>
      </c>
      <c r="G10" s="578">
        <v>9.6000000000000002E-2</v>
      </c>
      <c r="H10" s="578">
        <v>2.7E-2</v>
      </c>
      <c r="I10" s="578">
        <v>-0.159</v>
      </c>
      <c r="J10" s="578">
        <v>-0.17799999999999999</v>
      </c>
      <c r="K10" s="578">
        <v>-0.155</v>
      </c>
      <c r="L10" s="578">
        <v>-0.156</v>
      </c>
      <c r="M10" s="578">
        <v>-9.1999999999999998E-2</v>
      </c>
      <c r="N10" s="578">
        <v>-0.128</v>
      </c>
      <c r="O10" s="578">
        <v>-0.105</v>
      </c>
      <c r="P10" s="578">
        <v>-0.11700000000000001</v>
      </c>
      <c r="Q10" s="578">
        <v>-0.105</v>
      </c>
      <c r="R10" s="201"/>
    </row>
    <row r="11" spans="1:19" ht="15" customHeight="1" x14ac:dyDescent="0.25">
      <c r="B11" s="636"/>
      <c r="C11" s="136" t="s">
        <v>198</v>
      </c>
      <c r="D11" s="578">
        <v>0.184</v>
      </c>
      <c r="E11" s="578">
        <v>0.16400000000000001</v>
      </c>
      <c r="F11" s="578">
        <v>0.09</v>
      </c>
      <c r="G11" s="578">
        <v>2.5999999999999999E-2</v>
      </c>
      <c r="H11" s="578">
        <v>-2.5000000000000001E-2</v>
      </c>
      <c r="I11" s="578">
        <v>-0.185</v>
      </c>
      <c r="J11" s="578">
        <v>-0.19900000000000001</v>
      </c>
      <c r="K11" s="578">
        <v>-0.16900000000000001</v>
      </c>
      <c r="L11" s="578">
        <v>-0.16700000000000001</v>
      </c>
      <c r="M11" s="578">
        <v>-0.105</v>
      </c>
      <c r="N11" s="578">
        <v>-0.13900000000000001</v>
      </c>
      <c r="O11" s="578">
        <v>-0.11600000000000001</v>
      </c>
      <c r="P11" s="578">
        <v>-0.127</v>
      </c>
      <c r="Q11" s="578">
        <v>-0.126</v>
      </c>
      <c r="R11" s="201"/>
    </row>
    <row r="12" spans="1:19" ht="15" customHeight="1" x14ac:dyDescent="0.25">
      <c r="B12" s="636"/>
      <c r="C12" s="136" t="s">
        <v>199</v>
      </c>
      <c r="D12" s="578">
        <v>0.107</v>
      </c>
      <c r="E12" s="578">
        <v>7.1999999999999995E-2</v>
      </c>
      <c r="F12" s="578">
        <v>-2.7E-2</v>
      </c>
      <c r="G12" s="578">
        <v>-0.113</v>
      </c>
      <c r="H12" s="578">
        <v>-0.152</v>
      </c>
      <c r="I12" s="578">
        <v>-0.21199999999999999</v>
      </c>
      <c r="J12" s="578">
        <v>-0.21099999999999999</v>
      </c>
      <c r="K12" s="578">
        <v>-0.17599999999999999</v>
      </c>
      <c r="L12" s="578">
        <v>-0.17</v>
      </c>
      <c r="M12" s="578">
        <v>-0.106</v>
      </c>
      <c r="N12" s="578">
        <v>-0.13900000000000001</v>
      </c>
      <c r="O12" s="578">
        <v>-0.115</v>
      </c>
      <c r="P12" s="578">
        <v>-0.124</v>
      </c>
      <c r="Q12" s="578">
        <v>-0.13700000000000001</v>
      </c>
      <c r="R12" s="201"/>
    </row>
    <row r="13" spans="1:19" ht="15" customHeight="1" x14ac:dyDescent="0.25">
      <c r="B13" s="636"/>
      <c r="C13" s="136" t="s">
        <v>200</v>
      </c>
      <c r="D13" s="578">
        <v>-8.0000000000000002E-3</v>
      </c>
      <c r="E13" s="578">
        <v>-9.5000000000000001E-2</v>
      </c>
      <c r="F13" s="578">
        <v>-0.17100000000000001</v>
      </c>
      <c r="G13" s="578">
        <v>-0.22800000000000001</v>
      </c>
      <c r="H13" s="578">
        <v>-0.126</v>
      </c>
      <c r="I13" s="578">
        <v>-0.20699999999999999</v>
      </c>
      <c r="J13" s="578">
        <v>-0.2</v>
      </c>
      <c r="K13" s="578">
        <v>-0.18</v>
      </c>
      <c r="L13" s="578">
        <v>-0.17</v>
      </c>
      <c r="M13" s="578">
        <v>-0.161</v>
      </c>
      <c r="N13" s="578">
        <v>-0.188</v>
      </c>
      <c r="O13" s="578">
        <v>-0.185</v>
      </c>
      <c r="P13" s="578">
        <v>-0.16900000000000001</v>
      </c>
      <c r="Q13" s="578">
        <v>-0.157</v>
      </c>
      <c r="R13" s="201"/>
    </row>
    <row r="14" spans="1:19" ht="15" customHeight="1" x14ac:dyDescent="0.25">
      <c r="B14" s="636"/>
      <c r="C14" s="136" t="s">
        <v>464</v>
      </c>
      <c r="D14" s="578">
        <v>-0.104</v>
      </c>
      <c r="E14" s="578">
        <v>-6.9000000000000006E-2</v>
      </c>
      <c r="F14" s="578">
        <v>-7.5999999999999998E-2</v>
      </c>
      <c r="G14" s="578">
        <v>-8.2000000000000003E-2</v>
      </c>
      <c r="H14" s="578">
        <v>-8.1000000000000003E-2</v>
      </c>
      <c r="I14" s="578">
        <v>-0.11700000000000001</v>
      </c>
      <c r="J14" s="578">
        <v>-0.10299999999999999</v>
      </c>
      <c r="K14" s="578">
        <v>-0.18099999999999999</v>
      </c>
      <c r="L14" s="578">
        <v>-0.16700000000000001</v>
      </c>
      <c r="M14" s="578">
        <v>-0.158</v>
      </c>
      <c r="N14" s="578">
        <v>-0.186</v>
      </c>
      <c r="O14" s="578">
        <v>-0.20599999999999999</v>
      </c>
      <c r="P14" s="578">
        <v>-0.189</v>
      </c>
      <c r="Q14" s="578">
        <v>-0.17699999999999999</v>
      </c>
      <c r="R14" s="201"/>
    </row>
    <row r="15" spans="1:19" ht="15" customHeight="1" x14ac:dyDescent="0.25">
      <c r="B15" s="636"/>
      <c r="C15" s="136" t="s">
        <v>468</v>
      </c>
      <c r="D15" s="578">
        <v>-4.9000000000000002E-2</v>
      </c>
      <c r="E15" s="578">
        <v>-4.2000000000000003E-2</v>
      </c>
      <c r="F15" s="578">
        <v>-1.7000000000000001E-2</v>
      </c>
      <c r="G15" s="578">
        <v>6.0000000000000001E-3</v>
      </c>
      <c r="H15" s="578">
        <v>2.7E-2</v>
      </c>
      <c r="I15" s="578">
        <v>2.5999999999999999E-2</v>
      </c>
      <c r="J15" s="578">
        <v>-9.1999999999999998E-2</v>
      </c>
      <c r="K15" s="578">
        <v>-0.158</v>
      </c>
      <c r="L15" s="578">
        <v>-0.13500000000000001</v>
      </c>
      <c r="M15" s="578">
        <v>-0.13800000000000001</v>
      </c>
      <c r="N15" s="578">
        <v>-0.17</v>
      </c>
      <c r="O15" s="578">
        <v>-0.188</v>
      </c>
      <c r="P15" s="578">
        <v>-0.19600000000000001</v>
      </c>
      <c r="Q15" s="578">
        <v>-0.157</v>
      </c>
      <c r="R15" s="201"/>
    </row>
    <row r="16" spans="1:19" ht="15" customHeight="1" x14ac:dyDescent="0.25">
      <c r="B16" s="636"/>
      <c r="C16" s="136" t="s">
        <v>449</v>
      </c>
      <c r="D16" s="578">
        <v>0.373</v>
      </c>
      <c r="E16" s="578">
        <v>0.33</v>
      </c>
      <c r="F16" s="578">
        <v>0.28299999999999997</v>
      </c>
      <c r="G16" s="578">
        <v>0.248</v>
      </c>
      <c r="H16" s="578">
        <v>0.22</v>
      </c>
      <c r="I16" s="578">
        <v>5.6000000000000001E-2</v>
      </c>
      <c r="J16" s="578">
        <v>-5.2999999999999999E-2</v>
      </c>
      <c r="K16" s="578">
        <v>-0.124</v>
      </c>
      <c r="L16" s="578">
        <v>-0.114</v>
      </c>
      <c r="M16" s="578">
        <v>-0.121</v>
      </c>
      <c r="N16" s="578">
        <v>-0.155</v>
      </c>
      <c r="O16" s="578">
        <v>-0.17</v>
      </c>
      <c r="P16" s="578">
        <v>-0.17899999999999999</v>
      </c>
      <c r="Q16" s="578">
        <v>-0.13700000000000001</v>
      </c>
      <c r="R16" s="201"/>
    </row>
    <row r="17" spans="2:18" ht="15" customHeight="1" x14ac:dyDescent="0.25">
      <c r="B17" s="636"/>
      <c r="C17" s="136" t="s">
        <v>450</v>
      </c>
      <c r="D17" s="578">
        <v>0.60199999999999998</v>
      </c>
      <c r="E17" s="578">
        <v>0.496</v>
      </c>
      <c r="F17" s="578">
        <v>0.38800000000000001</v>
      </c>
      <c r="G17" s="578">
        <v>0.28199999999999997</v>
      </c>
      <c r="H17" s="578">
        <v>0.17699999999999999</v>
      </c>
      <c r="I17" s="578">
        <v>5.5E-2</v>
      </c>
      <c r="J17" s="578">
        <v>-2.1000000000000001E-2</v>
      </c>
      <c r="K17" s="578">
        <v>-1.7000000000000001E-2</v>
      </c>
      <c r="L17" s="578">
        <v>-1.7999999999999999E-2</v>
      </c>
      <c r="M17" s="578">
        <v>-3.9E-2</v>
      </c>
      <c r="N17" s="578">
        <v>-7.0000000000000007E-2</v>
      </c>
      <c r="O17" s="578">
        <v>-0.112</v>
      </c>
      <c r="P17" s="578">
        <v>-0.121</v>
      </c>
      <c r="Q17" s="578">
        <v>-0.109</v>
      </c>
      <c r="R17" s="201"/>
    </row>
    <row r="18" spans="2:18" ht="15" customHeight="1" x14ac:dyDescent="0.25">
      <c r="B18" s="636"/>
      <c r="C18" s="136" t="s">
        <v>451</v>
      </c>
      <c r="D18" s="578">
        <v>0.69399999999999995</v>
      </c>
      <c r="E18" s="578">
        <v>0.54400000000000004</v>
      </c>
      <c r="F18" s="578">
        <v>0.39400000000000002</v>
      </c>
      <c r="G18" s="578">
        <v>0.316</v>
      </c>
      <c r="H18" s="578">
        <v>0.20300000000000001</v>
      </c>
      <c r="I18" s="578">
        <v>0.123</v>
      </c>
      <c r="J18" s="578">
        <v>1.2999999999999999E-2</v>
      </c>
      <c r="K18" s="578">
        <v>0</v>
      </c>
      <c r="L18" s="578">
        <v>-1.7999999999999999E-2</v>
      </c>
      <c r="M18" s="578">
        <v>-3.5999999999999997E-2</v>
      </c>
      <c r="N18" s="578">
        <v>-5.8000000000000003E-2</v>
      </c>
      <c r="O18" s="578">
        <v>-6.6000000000000003E-2</v>
      </c>
      <c r="P18" s="578">
        <v>-8.3000000000000004E-2</v>
      </c>
      <c r="Q18" s="578">
        <v>-0.107</v>
      </c>
      <c r="R18" s="201"/>
    </row>
    <row r="19" spans="2:18" ht="15" customHeight="1" x14ac:dyDescent="0.25">
      <c r="B19" s="636"/>
      <c r="C19" s="136" t="s">
        <v>452</v>
      </c>
      <c r="D19" s="578">
        <v>0.59099999999999997</v>
      </c>
      <c r="E19" s="578">
        <v>0.433</v>
      </c>
      <c r="F19" s="578">
        <v>0.313</v>
      </c>
      <c r="G19" s="578">
        <v>0.19400000000000001</v>
      </c>
      <c r="H19" s="578">
        <v>0.113</v>
      </c>
      <c r="I19" s="578">
        <v>2.8000000000000001E-2</v>
      </c>
      <c r="J19" s="578">
        <v>-1.2E-2</v>
      </c>
      <c r="K19" s="578">
        <v>-5.1999999999999998E-2</v>
      </c>
      <c r="L19" s="578">
        <v>-5.2999999999999999E-2</v>
      </c>
      <c r="M19" s="578">
        <v>-7.0999999999999994E-2</v>
      </c>
      <c r="N19" s="578">
        <v>-6.8000000000000005E-2</v>
      </c>
      <c r="O19" s="578">
        <v>-7.3999999999999996E-2</v>
      </c>
      <c r="P19" s="578">
        <v>-0.10299999999999999</v>
      </c>
      <c r="Q19" s="578">
        <v>-0.127</v>
      </c>
      <c r="R19" s="201"/>
    </row>
    <row r="20" spans="2:18" ht="15" customHeight="1" x14ac:dyDescent="0.25">
      <c r="B20" s="636"/>
      <c r="C20" s="136" t="s">
        <v>469</v>
      </c>
      <c r="D20" s="578">
        <v>0.35</v>
      </c>
      <c r="E20" s="578">
        <v>0.23899999999999999</v>
      </c>
      <c r="F20" s="578">
        <v>0.127</v>
      </c>
      <c r="G20" s="578">
        <v>3.1E-2</v>
      </c>
      <c r="H20" s="578">
        <v>-5.8000000000000003E-2</v>
      </c>
      <c r="I20" s="578">
        <v>-0.10100000000000001</v>
      </c>
      <c r="J20" s="578">
        <v>-0.108</v>
      </c>
      <c r="K20" s="578">
        <v>-0.12</v>
      </c>
      <c r="L20" s="578">
        <v>-9.5000000000000001E-2</v>
      </c>
      <c r="M20" s="578">
        <v>-0.09</v>
      </c>
      <c r="N20" s="578">
        <v>-9.2999999999999999E-2</v>
      </c>
      <c r="O20" s="578">
        <v>-0.13500000000000001</v>
      </c>
      <c r="P20" s="578">
        <v>-0.16800000000000001</v>
      </c>
      <c r="Q20" s="578">
        <v>-0.19500000000000001</v>
      </c>
      <c r="R20" s="201"/>
    </row>
    <row r="21" spans="2:18" ht="15" customHeight="1" x14ac:dyDescent="0.25">
      <c r="B21" s="636"/>
      <c r="C21" s="136" t="s">
        <v>465</v>
      </c>
      <c r="D21" s="578">
        <v>0.26900000000000002</v>
      </c>
      <c r="E21" s="578">
        <v>0.159</v>
      </c>
      <c r="F21" s="578">
        <v>4.8000000000000001E-2</v>
      </c>
      <c r="G21" s="578">
        <v>0.01</v>
      </c>
      <c r="H21" s="578">
        <v>-6.4000000000000001E-2</v>
      </c>
      <c r="I21" s="578">
        <v>-6.8000000000000005E-2</v>
      </c>
      <c r="J21" s="578">
        <v>-7.2999999999999995E-2</v>
      </c>
      <c r="K21" s="578">
        <v>-8.1000000000000003E-2</v>
      </c>
      <c r="L21" s="578">
        <v>-7.3999999999999996E-2</v>
      </c>
      <c r="M21" s="578">
        <v>-8.4000000000000005E-2</v>
      </c>
      <c r="N21" s="578">
        <v>-0.156</v>
      </c>
      <c r="O21" s="578">
        <v>-0.20200000000000001</v>
      </c>
      <c r="P21" s="578">
        <v>-0.23599999999999999</v>
      </c>
      <c r="Q21" s="578">
        <v>-0.26300000000000001</v>
      </c>
      <c r="R21" s="201"/>
    </row>
    <row r="22" spans="2:18" ht="15" customHeight="1" x14ac:dyDescent="0.25">
      <c r="B22" s="637"/>
      <c r="C22" s="136" t="s">
        <v>466</v>
      </c>
      <c r="D22" s="578">
        <v>-0.17399999999999999</v>
      </c>
      <c r="E22" s="578">
        <v>-0.251</v>
      </c>
      <c r="F22" s="578">
        <v>-0.32800000000000001</v>
      </c>
      <c r="G22" s="578">
        <v>-0.38100000000000001</v>
      </c>
      <c r="H22" s="578">
        <v>-0.40400000000000003</v>
      </c>
      <c r="I22" s="578">
        <v>-0.40500000000000003</v>
      </c>
      <c r="J22" s="578">
        <v>-0.40400000000000003</v>
      </c>
      <c r="K22" s="578">
        <v>-0.40600000000000003</v>
      </c>
      <c r="L22" s="578">
        <v>-0.40600000000000003</v>
      </c>
      <c r="M22" s="578">
        <v>-0.41199999999999998</v>
      </c>
      <c r="N22" s="578">
        <v>-0.42499999999999999</v>
      </c>
      <c r="O22" s="578">
        <v>-0.437</v>
      </c>
      <c r="P22" s="578">
        <v>-0.44700000000000001</v>
      </c>
      <c r="Q22" s="578">
        <v>-0.45600000000000002</v>
      </c>
      <c r="R22" s="201"/>
    </row>
    <row r="23" spans="2:18" s="313" customFormat="1" ht="15" hidden="1" customHeight="1" x14ac:dyDescent="0.25">
      <c r="C23" s="249" t="s">
        <v>197</v>
      </c>
      <c r="D23" s="197">
        <f t="shared" ref="D23:Q23" si="0">SUM(D10:D22)</f>
        <v>2.9770000000000003</v>
      </c>
      <c r="E23" s="198">
        <f t="shared" si="0"/>
        <v>2.1240000000000001</v>
      </c>
      <c r="F23" s="199">
        <f t="shared" si="0"/>
        <v>1.1719999999999999</v>
      </c>
      <c r="G23" s="199">
        <f t="shared" si="0"/>
        <v>0.40499999999999992</v>
      </c>
      <c r="H23" s="199">
        <f t="shared" si="0"/>
        <v>-0.14300000000000002</v>
      </c>
      <c r="I23" s="199">
        <f t="shared" si="0"/>
        <v>-1.1659999999999997</v>
      </c>
      <c r="J23" s="199">
        <f t="shared" si="0"/>
        <v>-1.641</v>
      </c>
      <c r="K23" s="199">
        <f t="shared" si="0"/>
        <v>-1.819</v>
      </c>
      <c r="L23" s="199">
        <f t="shared" si="0"/>
        <v>-1.7430000000000003</v>
      </c>
      <c r="M23" s="199">
        <f t="shared" si="0"/>
        <v>-1.6130000000000002</v>
      </c>
      <c r="N23" s="199">
        <f t="shared" si="0"/>
        <v>-1.9750000000000001</v>
      </c>
      <c r="O23" s="199"/>
      <c r="P23" s="199">
        <f t="shared" si="0"/>
        <v>-2.2589999999999999</v>
      </c>
      <c r="Q23" s="199">
        <f t="shared" si="0"/>
        <v>-2.2530000000000001</v>
      </c>
      <c r="R23" s="200"/>
    </row>
    <row r="24" spans="2:18" ht="15" customHeight="1" x14ac:dyDescent="0.25">
      <c r="C24" s="334"/>
      <c r="D24" s="132"/>
      <c r="E24" s="132"/>
      <c r="F24" s="143"/>
      <c r="G24" s="143"/>
      <c r="H24" s="143"/>
      <c r="I24" s="143"/>
      <c r="J24" s="143"/>
      <c r="K24" s="143"/>
      <c r="L24" s="143"/>
      <c r="M24" s="143"/>
      <c r="N24" s="143"/>
      <c r="O24" s="143"/>
      <c r="P24" s="143"/>
      <c r="Q24" s="143"/>
    </row>
    <row r="25" spans="2:18" ht="15.75" customHeight="1" x14ac:dyDescent="0.25">
      <c r="C25" s="90" t="s">
        <v>12</v>
      </c>
      <c r="R25" s="153"/>
    </row>
    <row r="26" spans="2:18" ht="15" customHeight="1" x14ac:dyDescent="0.25">
      <c r="B26" s="635" t="s">
        <v>271</v>
      </c>
      <c r="C26" s="136" t="s">
        <v>467</v>
      </c>
      <c r="D26" s="578">
        <v>-0.68</v>
      </c>
      <c r="E26" s="578">
        <v>-0.66700000000000004</v>
      </c>
      <c r="F26" s="578">
        <v>-0.64700000000000002</v>
      </c>
      <c r="G26" s="578">
        <v>-0.64200000000000002</v>
      </c>
      <c r="H26" s="578">
        <v>-0.66500000000000004</v>
      </c>
      <c r="I26" s="578">
        <v>-0.62</v>
      </c>
      <c r="J26" s="578">
        <v>-0.58499999999999996</v>
      </c>
      <c r="K26" s="578">
        <v>-0.45800000000000002</v>
      </c>
      <c r="L26" s="578">
        <v>-0.38800000000000001</v>
      </c>
      <c r="M26" s="578">
        <v>-0.23699999999999999</v>
      </c>
      <c r="N26" s="578">
        <v>-0.217</v>
      </c>
      <c r="O26" s="578">
        <v>-0.151</v>
      </c>
      <c r="P26" s="578">
        <v>-0.16500000000000001</v>
      </c>
      <c r="Q26" s="578">
        <v>-0.14499999999999999</v>
      </c>
      <c r="R26" s="201"/>
    </row>
    <row r="27" spans="2:18" ht="15" customHeight="1" x14ac:dyDescent="0.25">
      <c r="B27" s="636"/>
      <c r="C27" s="136" t="s">
        <v>198</v>
      </c>
      <c r="D27" s="578">
        <v>-0.60099999999999998</v>
      </c>
      <c r="E27" s="578">
        <v>-0.60599999999999998</v>
      </c>
      <c r="F27" s="578">
        <v>-0.57999999999999996</v>
      </c>
      <c r="G27" s="578">
        <v>-0.61699999999999999</v>
      </c>
      <c r="H27" s="578">
        <v>-0.61</v>
      </c>
      <c r="I27" s="578">
        <v>-0.59</v>
      </c>
      <c r="J27" s="578">
        <v>-0.57099999999999995</v>
      </c>
      <c r="K27" s="578">
        <v>-0.44900000000000001</v>
      </c>
      <c r="L27" s="578">
        <v>-0.39300000000000002</v>
      </c>
      <c r="M27" s="578">
        <v>-0.249</v>
      </c>
      <c r="N27" s="578">
        <v>-0.23799999999999999</v>
      </c>
      <c r="O27" s="578">
        <v>-0.17100000000000001</v>
      </c>
      <c r="P27" s="578">
        <v>-0.18099999999999999</v>
      </c>
      <c r="Q27" s="578">
        <v>-0.17299999999999999</v>
      </c>
      <c r="R27" s="201"/>
    </row>
    <row r="28" spans="2:18" ht="15" customHeight="1" x14ac:dyDescent="0.25">
      <c r="B28" s="636"/>
      <c r="C28" s="136" t="s">
        <v>199</v>
      </c>
      <c r="D28" s="578">
        <v>-0.48</v>
      </c>
      <c r="E28" s="578">
        <v>-0.46600000000000003</v>
      </c>
      <c r="F28" s="578">
        <v>-0.58699999999999997</v>
      </c>
      <c r="G28" s="578">
        <v>-0.61199999999999999</v>
      </c>
      <c r="H28" s="578">
        <v>-0.60599999999999998</v>
      </c>
      <c r="I28" s="578">
        <v>-0.59099999999999997</v>
      </c>
      <c r="J28" s="578">
        <v>-0.55900000000000005</v>
      </c>
      <c r="K28" s="578">
        <v>-0.442</v>
      </c>
      <c r="L28" s="578">
        <v>-0.39100000000000001</v>
      </c>
      <c r="M28" s="578">
        <v>-0.25900000000000001</v>
      </c>
      <c r="N28" s="578">
        <v>-0.252</v>
      </c>
      <c r="O28" s="578">
        <v>-0.188</v>
      </c>
      <c r="P28" s="578">
        <v>-0.2</v>
      </c>
      <c r="Q28" s="578">
        <v>-0.215</v>
      </c>
      <c r="R28" s="201"/>
    </row>
    <row r="29" spans="2:18" ht="15" customHeight="1" x14ac:dyDescent="0.25">
      <c r="B29" s="636"/>
      <c r="C29" s="136" t="s">
        <v>200</v>
      </c>
      <c r="D29" s="578">
        <v>-0.58799999999999997</v>
      </c>
      <c r="E29" s="578">
        <v>-0.64900000000000002</v>
      </c>
      <c r="F29" s="578">
        <v>-0.64600000000000002</v>
      </c>
      <c r="G29" s="578">
        <v>-0.65500000000000003</v>
      </c>
      <c r="H29" s="578">
        <v>-0.51500000000000001</v>
      </c>
      <c r="I29" s="578">
        <v>-0.57199999999999995</v>
      </c>
      <c r="J29" s="578">
        <v>-0.53300000000000003</v>
      </c>
      <c r="K29" s="578">
        <v>-0.439</v>
      </c>
      <c r="L29" s="578">
        <v>-0.39</v>
      </c>
      <c r="M29" s="578">
        <v>-0.33700000000000002</v>
      </c>
      <c r="N29" s="578">
        <v>-0.33300000000000002</v>
      </c>
      <c r="O29" s="578">
        <v>-0.311</v>
      </c>
      <c r="P29" s="578">
        <v>-0.28399999999999997</v>
      </c>
      <c r="Q29" s="578">
        <v>-0.25900000000000001</v>
      </c>
      <c r="R29" s="201"/>
    </row>
    <row r="30" spans="2:18" ht="15" customHeight="1" x14ac:dyDescent="0.25">
      <c r="B30" s="636"/>
      <c r="C30" s="136" t="s">
        <v>464</v>
      </c>
      <c r="D30" s="578">
        <v>-0.53200000000000003</v>
      </c>
      <c r="E30" s="578">
        <v>-0.47</v>
      </c>
      <c r="F30" s="578">
        <v>-0.441</v>
      </c>
      <c r="G30" s="578">
        <v>-0.41499999999999998</v>
      </c>
      <c r="H30" s="578">
        <v>-0.38400000000000001</v>
      </c>
      <c r="I30" s="578">
        <v>-0.46700000000000003</v>
      </c>
      <c r="J30" s="578">
        <v>-0.41699999999999998</v>
      </c>
      <c r="K30" s="578">
        <v>-0.42899999999999999</v>
      </c>
      <c r="L30" s="578">
        <v>-0.38500000000000001</v>
      </c>
      <c r="M30" s="578">
        <v>-0.33500000000000002</v>
      </c>
      <c r="N30" s="578">
        <v>-0.33500000000000002</v>
      </c>
      <c r="O30" s="578">
        <v>-0.35199999999999998</v>
      </c>
      <c r="P30" s="578">
        <v>-0.32600000000000001</v>
      </c>
      <c r="Q30" s="578">
        <v>-0.30099999999999999</v>
      </c>
      <c r="R30" s="201"/>
    </row>
    <row r="31" spans="2:18" ht="15" customHeight="1" x14ac:dyDescent="0.25">
      <c r="B31" s="636"/>
      <c r="C31" s="136" t="s">
        <v>468</v>
      </c>
      <c r="D31" s="578">
        <v>-0.44800000000000001</v>
      </c>
      <c r="E31" s="578">
        <v>-0.44</v>
      </c>
      <c r="F31" s="578">
        <v>-0.41599999999999998</v>
      </c>
      <c r="G31" s="578">
        <v>-0.39300000000000002</v>
      </c>
      <c r="H31" s="578">
        <v>-0.373</v>
      </c>
      <c r="I31" s="578">
        <v>-0.29899999999999999</v>
      </c>
      <c r="J31" s="578">
        <v>-0.36099999999999999</v>
      </c>
      <c r="K31" s="578">
        <v>-0.40500000000000003</v>
      </c>
      <c r="L31" s="578">
        <v>-0.35199999999999998</v>
      </c>
      <c r="M31" s="578">
        <v>-0.32200000000000001</v>
      </c>
      <c r="N31" s="578">
        <v>-0.33700000000000002</v>
      </c>
      <c r="O31" s="578">
        <v>-0.35499999999999998</v>
      </c>
      <c r="P31" s="578">
        <v>-0.36899999999999999</v>
      </c>
      <c r="Q31" s="578">
        <v>-0.30599999999999999</v>
      </c>
      <c r="R31" s="201"/>
    </row>
    <row r="32" spans="2:18" ht="15" customHeight="1" x14ac:dyDescent="0.25">
      <c r="B32" s="636"/>
      <c r="C32" s="136" t="s">
        <v>449</v>
      </c>
      <c r="D32" s="578">
        <v>8.1000000000000003E-2</v>
      </c>
      <c r="E32" s="578">
        <v>3.5999999999999997E-2</v>
      </c>
      <c r="F32" s="578">
        <v>-1.2999999999999999E-2</v>
      </c>
      <c r="G32" s="578">
        <v>-4.9000000000000002E-2</v>
      </c>
      <c r="H32" s="578">
        <v>-7.8E-2</v>
      </c>
      <c r="I32" s="578">
        <v>-0.17599999999999999</v>
      </c>
      <c r="J32" s="578">
        <v>-0.27500000000000002</v>
      </c>
      <c r="K32" s="578">
        <v>-0.34200000000000003</v>
      </c>
      <c r="L32" s="578">
        <v>-0.311</v>
      </c>
      <c r="M32" s="578">
        <v>-0.30399999999999999</v>
      </c>
      <c r="N32" s="578">
        <v>-0.32800000000000001</v>
      </c>
      <c r="O32" s="578">
        <v>-0.34799999999999998</v>
      </c>
      <c r="P32" s="578">
        <v>-0.36499999999999999</v>
      </c>
      <c r="Q32" s="578">
        <v>-0.29799999999999999</v>
      </c>
      <c r="R32" s="201"/>
    </row>
    <row r="33" spans="2:18" ht="15" customHeight="1" x14ac:dyDescent="0.25">
      <c r="B33" s="636"/>
      <c r="C33" s="136" t="s">
        <v>450</v>
      </c>
      <c r="D33" s="578">
        <v>0.43</v>
      </c>
      <c r="E33" s="578">
        <v>0.317</v>
      </c>
      <c r="F33" s="578">
        <v>0.2</v>
      </c>
      <c r="G33" s="578">
        <v>8.6999999999999994E-2</v>
      </c>
      <c r="H33" s="578">
        <v>-2.3E-2</v>
      </c>
      <c r="I33" s="578">
        <v>-0.18</v>
      </c>
      <c r="J33" s="578">
        <v>-0.23799999999999999</v>
      </c>
      <c r="K33" s="578">
        <v>-0.21299999999999999</v>
      </c>
      <c r="L33" s="578">
        <v>-0.21099999999999999</v>
      </c>
      <c r="M33" s="578">
        <v>-0.23799999999999999</v>
      </c>
      <c r="N33" s="578">
        <v>-0.26800000000000002</v>
      </c>
      <c r="O33" s="578">
        <v>-0.317</v>
      </c>
      <c r="P33" s="578">
        <v>-0.33600000000000002</v>
      </c>
      <c r="Q33" s="578">
        <v>-0.28999999999999998</v>
      </c>
      <c r="R33" s="201"/>
    </row>
    <row r="34" spans="2:18" ht="15" customHeight="1" x14ac:dyDescent="0.25">
      <c r="B34" s="636"/>
      <c r="C34" s="136" t="s">
        <v>451</v>
      </c>
      <c r="D34" s="578">
        <v>0.53100000000000003</v>
      </c>
      <c r="E34" s="578">
        <v>0.376</v>
      </c>
      <c r="F34" s="578">
        <v>0.219</v>
      </c>
      <c r="G34" s="578">
        <v>0.13800000000000001</v>
      </c>
      <c r="H34" s="578">
        <v>2.1000000000000001E-2</v>
      </c>
      <c r="I34" s="578">
        <v>-7.2999999999999995E-2</v>
      </c>
      <c r="J34" s="578">
        <v>-0.155</v>
      </c>
      <c r="K34" s="578">
        <v>-0.182</v>
      </c>
      <c r="L34" s="578">
        <v>-0.20499999999999999</v>
      </c>
      <c r="M34" s="578">
        <v>-0.23799999999999999</v>
      </c>
      <c r="N34" s="578">
        <v>-0.26700000000000002</v>
      </c>
      <c r="O34" s="578">
        <v>-0.28100000000000003</v>
      </c>
      <c r="P34" s="578">
        <v>-0.28399999999999997</v>
      </c>
      <c r="Q34" s="578">
        <v>-0.27200000000000002</v>
      </c>
      <c r="R34" s="201"/>
    </row>
    <row r="35" spans="2:18" ht="15" customHeight="1" x14ac:dyDescent="0.25">
      <c r="B35" s="636"/>
      <c r="C35" s="136" t="s">
        <v>452</v>
      </c>
      <c r="D35" s="578">
        <v>0.35499999999999998</v>
      </c>
      <c r="E35" s="578">
        <v>0.20599999999999999</v>
      </c>
      <c r="F35" s="578">
        <v>9.1999999999999998E-2</v>
      </c>
      <c r="G35" s="578">
        <v>-2.1000000000000001E-2</v>
      </c>
      <c r="H35" s="578">
        <v>-9.7000000000000003E-2</v>
      </c>
      <c r="I35" s="578">
        <v>-0.151</v>
      </c>
      <c r="J35" s="578">
        <v>-0.19600000000000001</v>
      </c>
      <c r="K35" s="578">
        <v>-0.24199999999999999</v>
      </c>
      <c r="L35" s="578">
        <v>-0.253</v>
      </c>
      <c r="M35" s="578">
        <v>-0.28100000000000003</v>
      </c>
      <c r="N35" s="578">
        <v>-0.27800000000000002</v>
      </c>
      <c r="O35" s="578">
        <v>-0.29699999999999999</v>
      </c>
      <c r="P35" s="578">
        <v>-0.27</v>
      </c>
      <c r="Q35" s="578">
        <v>-0.25600000000000001</v>
      </c>
      <c r="R35" s="201"/>
    </row>
    <row r="36" spans="2:18" ht="15" customHeight="1" x14ac:dyDescent="0.25">
      <c r="B36" s="636"/>
      <c r="C36" s="136" t="s">
        <v>469</v>
      </c>
      <c r="D36" s="578">
        <v>0.2</v>
      </c>
      <c r="E36" s="578">
        <v>8.1000000000000003E-2</v>
      </c>
      <c r="F36" s="578">
        <v>-0.04</v>
      </c>
      <c r="G36" s="578">
        <v>-0.14399999999999999</v>
      </c>
      <c r="H36" s="578">
        <v>-0.23899999999999999</v>
      </c>
      <c r="I36" s="578">
        <v>-0.30599999999999999</v>
      </c>
      <c r="J36" s="578">
        <v>-0.315</v>
      </c>
      <c r="K36" s="578">
        <v>-0.33500000000000002</v>
      </c>
      <c r="L36" s="578">
        <v>-0.32</v>
      </c>
      <c r="M36" s="578">
        <v>-0.32100000000000001</v>
      </c>
      <c r="N36" s="578">
        <v>-0.314</v>
      </c>
      <c r="O36" s="578">
        <v>-0.28100000000000003</v>
      </c>
      <c r="P36" s="578">
        <v>-0.25800000000000001</v>
      </c>
      <c r="Q36" s="578">
        <v>-0.224</v>
      </c>
      <c r="R36" s="201"/>
    </row>
    <row r="37" spans="2:18" ht="15" customHeight="1" x14ac:dyDescent="0.25">
      <c r="B37" s="636"/>
      <c r="C37" s="136" t="s">
        <v>465</v>
      </c>
      <c r="D37" s="578">
        <v>7.3999999999999996E-2</v>
      </c>
      <c r="E37" s="578">
        <v>-4.8000000000000001E-2</v>
      </c>
      <c r="F37" s="578">
        <v>-0.17</v>
      </c>
      <c r="G37" s="578">
        <v>-0.21099999999999999</v>
      </c>
      <c r="H37" s="578">
        <v>-0.29299999999999998</v>
      </c>
      <c r="I37" s="578">
        <v>-0.32100000000000001</v>
      </c>
      <c r="J37" s="578">
        <v>-0.32500000000000001</v>
      </c>
      <c r="K37" s="578">
        <v>-0.33600000000000002</v>
      </c>
      <c r="L37" s="578">
        <v>-0.33700000000000002</v>
      </c>
      <c r="M37" s="578">
        <v>-0.34100000000000003</v>
      </c>
      <c r="N37" s="578">
        <v>-0.27800000000000002</v>
      </c>
      <c r="O37" s="578">
        <v>-0.23799999999999999</v>
      </c>
      <c r="P37" s="578">
        <v>-0.193</v>
      </c>
      <c r="Q37" s="578">
        <v>-0.17199999999999999</v>
      </c>
      <c r="R37" s="201"/>
    </row>
    <row r="38" spans="2:18" ht="15" customHeight="1" x14ac:dyDescent="0.25">
      <c r="B38" s="637"/>
      <c r="C38" s="136" t="s">
        <v>466</v>
      </c>
      <c r="D38" s="578">
        <v>0.17699999999999999</v>
      </c>
      <c r="E38" s="578">
        <v>7.1999999999999995E-2</v>
      </c>
      <c r="F38" s="578">
        <v>-3.3000000000000002E-2</v>
      </c>
      <c r="G38" s="578">
        <v>-0.106</v>
      </c>
      <c r="H38" s="578">
        <v>-0.13800000000000001</v>
      </c>
      <c r="I38" s="578">
        <v>-0.21299999999999999</v>
      </c>
      <c r="J38" s="578">
        <v>-0.20799999999999999</v>
      </c>
      <c r="K38" s="578">
        <v>-0.19800000000000001</v>
      </c>
      <c r="L38" s="578">
        <v>-0.20100000000000001</v>
      </c>
      <c r="M38" s="578">
        <v>-0.193</v>
      </c>
      <c r="N38" s="578">
        <v>-0.111</v>
      </c>
      <c r="O38" s="578">
        <v>-7.4999999999999997E-2</v>
      </c>
      <c r="P38" s="578">
        <v>-0.08</v>
      </c>
      <c r="Q38" s="578">
        <v>-0.08</v>
      </c>
      <c r="R38" s="201"/>
    </row>
    <row r="39" spans="2:18" s="313" customFormat="1" ht="15" hidden="1" customHeight="1" x14ac:dyDescent="0.25">
      <c r="C39" s="249" t="s">
        <v>197</v>
      </c>
      <c r="D39" s="197">
        <f t="shared" ref="D39:Q39" si="1">SUM(D26:D38)</f>
        <v>-1.4809999999999999</v>
      </c>
      <c r="E39" s="198">
        <f t="shared" si="1"/>
        <v>-2.2579999999999996</v>
      </c>
      <c r="F39" s="199">
        <f t="shared" si="1"/>
        <v>-3.0619999999999994</v>
      </c>
      <c r="G39" s="199">
        <f t="shared" si="1"/>
        <v>-3.6399999999999992</v>
      </c>
      <c r="H39" s="199">
        <f t="shared" si="1"/>
        <v>-3.9999999999999996</v>
      </c>
      <c r="I39" s="199">
        <f t="shared" si="1"/>
        <v>-4.5589999999999993</v>
      </c>
      <c r="J39" s="199">
        <f t="shared" si="1"/>
        <v>-4.7380000000000004</v>
      </c>
      <c r="K39" s="199">
        <f t="shared" si="1"/>
        <v>-4.4700000000000006</v>
      </c>
      <c r="L39" s="199">
        <f t="shared" si="1"/>
        <v>-4.1370000000000005</v>
      </c>
      <c r="M39" s="199">
        <f t="shared" si="1"/>
        <v>-3.6550000000000007</v>
      </c>
      <c r="N39" s="199">
        <f t="shared" si="1"/>
        <v>-3.556</v>
      </c>
      <c r="O39" s="199"/>
      <c r="P39" s="199">
        <f t="shared" si="1"/>
        <v>-3.3109999999999999</v>
      </c>
      <c r="Q39" s="199">
        <f t="shared" si="1"/>
        <v>-2.991000000000001</v>
      </c>
      <c r="R39" s="200"/>
    </row>
    <row r="40" spans="2:18" ht="15" customHeight="1" x14ac:dyDescent="0.25">
      <c r="C40" s="334"/>
      <c r="D40" s="132"/>
      <c r="E40" s="132"/>
      <c r="F40" s="143"/>
      <c r="G40" s="143"/>
      <c r="H40" s="143"/>
      <c r="I40" s="143"/>
      <c r="J40" s="143"/>
      <c r="K40" s="143"/>
      <c r="L40" s="143"/>
      <c r="M40" s="143"/>
      <c r="N40" s="143"/>
      <c r="O40" s="143"/>
      <c r="P40" s="143"/>
      <c r="Q40" s="143"/>
    </row>
    <row r="41" spans="2:18" ht="15.75" customHeight="1" x14ac:dyDescent="0.25">
      <c r="C41" s="90" t="s">
        <v>147</v>
      </c>
      <c r="R41" s="153"/>
    </row>
    <row r="42" spans="2:18" ht="15" customHeight="1" x14ac:dyDescent="0.25">
      <c r="B42" s="635" t="s">
        <v>271</v>
      </c>
      <c r="C42" s="136" t="s">
        <v>467</v>
      </c>
      <c r="D42" s="578">
        <v>0.434</v>
      </c>
      <c r="E42" s="578">
        <v>0.34799999999999998</v>
      </c>
      <c r="F42" s="578">
        <v>0.16400000000000001</v>
      </c>
      <c r="G42" s="578">
        <v>-0.124</v>
      </c>
      <c r="H42" s="578">
        <v>-0.34399999999999997</v>
      </c>
      <c r="I42" s="578">
        <v>-0.55100000000000005</v>
      </c>
      <c r="J42" s="578">
        <v>-0.52500000000000002</v>
      </c>
      <c r="K42" s="578">
        <v>-0.44</v>
      </c>
      <c r="L42" s="578">
        <v>-0.39700000000000002</v>
      </c>
      <c r="M42" s="578">
        <v>-0.28399999999999997</v>
      </c>
      <c r="N42" s="578">
        <v>-0.27600000000000002</v>
      </c>
      <c r="O42" s="578">
        <v>-0.217</v>
      </c>
      <c r="P42" s="578">
        <v>-0.20799999999999999</v>
      </c>
      <c r="Q42" s="578">
        <v>-0.17100000000000001</v>
      </c>
      <c r="R42" s="201"/>
    </row>
    <row r="43" spans="2:18" ht="15" customHeight="1" x14ac:dyDescent="0.25">
      <c r="B43" s="636"/>
      <c r="C43" s="136" t="s">
        <v>198</v>
      </c>
      <c r="D43" s="578">
        <v>0.379</v>
      </c>
      <c r="E43" s="578">
        <v>0.26500000000000001</v>
      </c>
      <c r="F43" s="578">
        <v>-4.7E-2</v>
      </c>
      <c r="G43" s="578">
        <v>-0.318</v>
      </c>
      <c r="H43" s="578">
        <v>-0.41899999999999998</v>
      </c>
      <c r="I43" s="578">
        <v>-0.55900000000000005</v>
      </c>
      <c r="J43" s="578">
        <v>-0.53100000000000003</v>
      </c>
      <c r="K43" s="578">
        <v>-0.436</v>
      </c>
      <c r="L43" s="578">
        <v>-0.39300000000000002</v>
      </c>
      <c r="M43" s="578">
        <v>-0.28599999999999998</v>
      </c>
      <c r="N43" s="578">
        <v>-0.27800000000000002</v>
      </c>
      <c r="O43" s="578">
        <v>-0.219</v>
      </c>
      <c r="P43" s="578">
        <v>-0.21099999999999999</v>
      </c>
      <c r="Q43" s="578">
        <v>-0.186</v>
      </c>
      <c r="R43" s="201"/>
    </row>
    <row r="44" spans="2:18" ht="15" customHeight="1" x14ac:dyDescent="0.25">
      <c r="B44" s="636"/>
      <c r="C44" s="136" t="s">
        <v>199</v>
      </c>
      <c r="D44" s="578">
        <v>-6.7000000000000004E-2</v>
      </c>
      <c r="E44" s="578">
        <v>-0.16500000000000001</v>
      </c>
      <c r="F44" s="578">
        <v>-0.42399999999999999</v>
      </c>
      <c r="G44" s="578">
        <v>-0.52</v>
      </c>
      <c r="H44" s="578">
        <v>-0.56699999999999995</v>
      </c>
      <c r="I44" s="578">
        <v>-0.57999999999999996</v>
      </c>
      <c r="J44" s="578">
        <v>-0.53300000000000003</v>
      </c>
      <c r="K44" s="578">
        <v>-0.436</v>
      </c>
      <c r="L44" s="578">
        <v>-0.39100000000000001</v>
      </c>
      <c r="M44" s="578">
        <v>-0.28799999999999998</v>
      </c>
      <c r="N44" s="578">
        <v>-0.28199999999999997</v>
      </c>
      <c r="O44" s="578">
        <v>-0.22500000000000001</v>
      </c>
      <c r="P44" s="578">
        <v>-0.22</v>
      </c>
      <c r="Q44" s="578">
        <v>-0.218</v>
      </c>
      <c r="R44" s="201"/>
    </row>
    <row r="45" spans="2:18" ht="15" customHeight="1" x14ac:dyDescent="0.25">
      <c r="B45" s="636"/>
      <c r="C45" s="136" t="s">
        <v>200</v>
      </c>
      <c r="D45" s="578">
        <v>-0.438</v>
      </c>
      <c r="E45" s="578">
        <v>-0.53</v>
      </c>
      <c r="F45" s="578">
        <v>-0.57699999999999996</v>
      </c>
      <c r="G45" s="578">
        <v>-0.621</v>
      </c>
      <c r="H45" s="578">
        <v>-0.56499999999999995</v>
      </c>
      <c r="I45" s="578">
        <v>-0.56899999999999995</v>
      </c>
      <c r="J45" s="578">
        <v>-0.51400000000000001</v>
      </c>
      <c r="K45" s="578">
        <v>-0.433</v>
      </c>
      <c r="L45" s="578">
        <v>-0.38600000000000001</v>
      </c>
      <c r="M45" s="578">
        <v>-0.33800000000000002</v>
      </c>
      <c r="N45" s="578">
        <v>-0.33800000000000002</v>
      </c>
      <c r="O45" s="578">
        <v>-0.316</v>
      </c>
      <c r="P45" s="578">
        <v>-0.28599999999999998</v>
      </c>
      <c r="Q45" s="578">
        <v>-0.255</v>
      </c>
      <c r="R45" s="201"/>
    </row>
    <row r="46" spans="2:18" ht="15" customHeight="1" x14ac:dyDescent="0.25">
      <c r="B46" s="636"/>
      <c r="C46" s="136" t="s">
        <v>464</v>
      </c>
      <c r="D46" s="578">
        <v>-0.49399999999999999</v>
      </c>
      <c r="E46" s="578">
        <v>-0.48299999999999998</v>
      </c>
      <c r="F46" s="578">
        <v>-0.505</v>
      </c>
      <c r="G46" s="578">
        <v>-0.52300000000000002</v>
      </c>
      <c r="H46" s="578">
        <v>-0.53500000000000003</v>
      </c>
      <c r="I46" s="578">
        <v>-0.497</v>
      </c>
      <c r="J46" s="578">
        <v>-0.42899999999999999</v>
      </c>
      <c r="K46" s="578">
        <v>-0.42299999999999999</v>
      </c>
      <c r="L46" s="578">
        <v>-0.376</v>
      </c>
      <c r="M46" s="578">
        <v>-0.33300000000000002</v>
      </c>
      <c r="N46" s="578">
        <v>-0.33700000000000002</v>
      </c>
      <c r="O46" s="578">
        <v>-0.34599999999999997</v>
      </c>
      <c r="P46" s="578">
        <v>-0.31900000000000001</v>
      </c>
      <c r="Q46" s="578">
        <v>-0.29099999999999998</v>
      </c>
      <c r="R46" s="201"/>
    </row>
    <row r="47" spans="2:18" ht="15" customHeight="1" x14ac:dyDescent="0.25">
      <c r="B47" s="636"/>
      <c r="C47" s="136" t="s">
        <v>468</v>
      </c>
      <c r="D47" s="578">
        <v>-0.39100000000000001</v>
      </c>
      <c r="E47" s="578">
        <v>-0.39</v>
      </c>
      <c r="F47" s="578">
        <v>-0.38100000000000001</v>
      </c>
      <c r="G47" s="578">
        <v>-0.372</v>
      </c>
      <c r="H47" s="578">
        <v>-0.36399999999999999</v>
      </c>
      <c r="I47" s="578">
        <v>-0.29799999999999999</v>
      </c>
      <c r="J47" s="578">
        <v>-0.34</v>
      </c>
      <c r="K47" s="578">
        <v>-0.372</v>
      </c>
      <c r="L47" s="578">
        <v>-0.32800000000000001</v>
      </c>
      <c r="M47" s="578">
        <v>-0.30499999999999999</v>
      </c>
      <c r="N47" s="578">
        <v>-0.32300000000000001</v>
      </c>
      <c r="O47" s="578">
        <v>-0.33200000000000002</v>
      </c>
      <c r="P47" s="578">
        <v>-0.33900000000000002</v>
      </c>
      <c r="Q47" s="578">
        <v>-0.28100000000000003</v>
      </c>
      <c r="R47" s="201"/>
    </row>
    <row r="48" spans="2:18" ht="15" customHeight="1" x14ac:dyDescent="0.25">
      <c r="B48" s="636"/>
      <c r="C48" s="136" t="s">
        <v>449</v>
      </c>
      <c r="D48" s="578">
        <v>1.2999999999999999E-2</v>
      </c>
      <c r="E48" s="578">
        <v>-2.3E-2</v>
      </c>
      <c r="F48" s="578">
        <v>-6.4000000000000001E-2</v>
      </c>
      <c r="G48" s="578">
        <v>-9.6000000000000002E-2</v>
      </c>
      <c r="H48" s="578">
        <v>-0.121</v>
      </c>
      <c r="I48" s="578">
        <v>-0.19400000000000001</v>
      </c>
      <c r="J48" s="578">
        <v>-0.27</v>
      </c>
      <c r="K48" s="578">
        <v>-0.311</v>
      </c>
      <c r="L48" s="578">
        <v>-0.28699999999999998</v>
      </c>
      <c r="M48" s="578">
        <v>-0.28499999999999998</v>
      </c>
      <c r="N48" s="578">
        <v>-0.31</v>
      </c>
      <c r="O48" s="578">
        <v>-0.32100000000000001</v>
      </c>
      <c r="P48" s="578">
        <v>-0.33100000000000002</v>
      </c>
      <c r="Q48" s="578">
        <v>-0.26900000000000002</v>
      </c>
      <c r="R48" s="201"/>
    </row>
    <row r="49" spans="2:18" ht="15" customHeight="1" x14ac:dyDescent="0.25">
      <c r="B49" s="636"/>
      <c r="C49" s="136" t="s">
        <v>450</v>
      </c>
      <c r="D49" s="578">
        <v>0.246</v>
      </c>
      <c r="E49" s="578">
        <v>0.161</v>
      </c>
      <c r="F49" s="578">
        <v>7.1999999999999995E-2</v>
      </c>
      <c r="G49" s="578">
        <v>-1.4E-2</v>
      </c>
      <c r="H49" s="578">
        <v>-9.7000000000000003E-2</v>
      </c>
      <c r="I49" s="578">
        <v>-0.193</v>
      </c>
      <c r="J49" s="578">
        <v>-0.221</v>
      </c>
      <c r="K49" s="578">
        <v>-0.19700000000000001</v>
      </c>
      <c r="L49" s="578">
        <v>-0.19900000000000001</v>
      </c>
      <c r="M49" s="578">
        <v>-0.219</v>
      </c>
      <c r="N49" s="578">
        <v>-0.24199999999999999</v>
      </c>
      <c r="O49" s="578">
        <v>-0.27700000000000002</v>
      </c>
      <c r="P49" s="578">
        <v>-0.28999999999999998</v>
      </c>
      <c r="Q49" s="578">
        <v>-0.25</v>
      </c>
      <c r="R49" s="201"/>
    </row>
    <row r="50" spans="2:18" ht="15" customHeight="1" x14ac:dyDescent="0.25">
      <c r="B50" s="636"/>
      <c r="C50" s="136" t="s">
        <v>451</v>
      </c>
      <c r="D50" s="578">
        <v>0.45900000000000002</v>
      </c>
      <c r="E50" s="578">
        <v>0.32900000000000001</v>
      </c>
      <c r="F50" s="578">
        <v>0.19700000000000001</v>
      </c>
      <c r="G50" s="578">
        <v>0.127</v>
      </c>
      <c r="H50" s="578">
        <v>2.9000000000000001E-2</v>
      </c>
      <c r="I50" s="578">
        <v>-6.0999999999999999E-2</v>
      </c>
      <c r="J50" s="578">
        <v>-0.13600000000000001</v>
      </c>
      <c r="K50" s="578">
        <v>-0.16300000000000001</v>
      </c>
      <c r="L50" s="578">
        <v>-0.188</v>
      </c>
      <c r="M50" s="578">
        <v>-0.20599999999999999</v>
      </c>
      <c r="N50" s="578">
        <v>-0.22700000000000001</v>
      </c>
      <c r="O50" s="578">
        <v>-0.23499999999999999</v>
      </c>
      <c r="P50" s="578">
        <v>-0.24099999999999999</v>
      </c>
      <c r="Q50" s="578">
        <v>-0.23400000000000001</v>
      </c>
      <c r="R50" s="201"/>
    </row>
    <row r="51" spans="2:18" ht="15" customHeight="1" x14ac:dyDescent="0.25">
      <c r="B51" s="636"/>
      <c r="C51" s="136" t="s">
        <v>452</v>
      </c>
      <c r="D51" s="578">
        <v>0.33700000000000002</v>
      </c>
      <c r="E51" s="578">
        <v>0.19900000000000001</v>
      </c>
      <c r="F51" s="578">
        <v>9.1999999999999998E-2</v>
      </c>
      <c r="G51" s="578">
        <v>-1.2999999999999999E-2</v>
      </c>
      <c r="H51" s="578">
        <v>-8.4000000000000005E-2</v>
      </c>
      <c r="I51" s="578">
        <v>-0.156</v>
      </c>
      <c r="J51" s="578">
        <v>-0.193</v>
      </c>
      <c r="K51" s="578">
        <v>-0.22900000000000001</v>
      </c>
      <c r="L51" s="578">
        <v>-0.23</v>
      </c>
      <c r="M51" s="578">
        <v>-0.24199999999999999</v>
      </c>
      <c r="N51" s="578">
        <v>-0.24299999999999999</v>
      </c>
      <c r="O51" s="578">
        <v>-0.253</v>
      </c>
      <c r="P51" s="578">
        <v>-0.24399999999999999</v>
      </c>
      <c r="Q51" s="578">
        <v>-0.23699999999999999</v>
      </c>
      <c r="R51" s="201"/>
    </row>
    <row r="52" spans="2:18" ht="15" customHeight="1" x14ac:dyDescent="0.25">
      <c r="B52" s="636"/>
      <c r="C52" s="136" t="s">
        <v>469</v>
      </c>
      <c r="D52" s="578">
        <v>0.152</v>
      </c>
      <c r="E52" s="578">
        <v>0.05</v>
      </c>
      <c r="F52" s="578">
        <v>-5.2999999999999999E-2</v>
      </c>
      <c r="G52" s="578">
        <v>-0.14199999999999999</v>
      </c>
      <c r="H52" s="578">
        <v>-0.22500000000000001</v>
      </c>
      <c r="I52" s="578">
        <v>-0.26400000000000001</v>
      </c>
      <c r="J52" s="578">
        <v>-0.26900000000000002</v>
      </c>
      <c r="K52" s="578">
        <v>-0.28000000000000003</v>
      </c>
      <c r="L52" s="578">
        <v>-0.26300000000000001</v>
      </c>
      <c r="M52" s="578">
        <v>-0.254</v>
      </c>
      <c r="N52" s="578">
        <v>-0.26400000000000001</v>
      </c>
      <c r="O52" s="578">
        <v>-0.24099999999999999</v>
      </c>
      <c r="P52" s="578">
        <v>-0.23100000000000001</v>
      </c>
      <c r="Q52" s="578">
        <v>-0.218</v>
      </c>
      <c r="R52" s="201"/>
    </row>
    <row r="53" spans="2:18" ht="15" customHeight="1" x14ac:dyDescent="0.25">
      <c r="B53" s="636"/>
      <c r="C53" s="136" t="s">
        <v>465</v>
      </c>
      <c r="D53" s="578">
        <v>3.4000000000000002E-2</v>
      </c>
      <c r="E53" s="578">
        <v>-6.8000000000000005E-2</v>
      </c>
      <c r="F53" s="578">
        <v>-0.16900000000000001</v>
      </c>
      <c r="G53" s="578">
        <v>-0.20399999999999999</v>
      </c>
      <c r="H53" s="578">
        <v>-0.27100000000000002</v>
      </c>
      <c r="I53" s="578">
        <v>-0.26800000000000002</v>
      </c>
      <c r="J53" s="578">
        <v>-0.26900000000000002</v>
      </c>
      <c r="K53" s="578">
        <v>-0.27200000000000002</v>
      </c>
      <c r="L53" s="578">
        <v>-0.27300000000000002</v>
      </c>
      <c r="M53" s="578">
        <v>-0.27400000000000002</v>
      </c>
      <c r="N53" s="578">
        <v>-0.245</v>
      </c>
      <c r="O53" s="578">
        <v>-0.22700000000000001</v>
      </c>
      <c r="P53" s="578">
        <v>-0.21099999999999999</v>
      </c>
      <c r="Q53" s="578">
        <v>-0.19800000000000001</v>
      </c>
      <c r="R53" s="201"/>
    </row>
    <row r="54" spans="2:18" ht="15" customHeight="1" x14ac:dyDescent="0.25">
      <c r="B54" s="637"/>
      <c r="C54" s="136" t="s">
        <v>466</v>
      </c>
      <c r="D54" s="578">
        <v>0.27</v>
      </c>
      <c r="E54" s="578">
        <v>0.15</v>
      </c>
      <c r="F54" s="578">
        <v>0.03</v>
      </c>
      <c r="G54" s="578">
        <v>-5.2999999999999999E-2</v>
      </c>
      <c r="H54" s="578">
        <v>-8.8999999999999996E-2</v>
      </c>
      <c r="I54" s="578">
        <v>-0.25900000000000001</v>
      </c>
      <c r="J54" s="578">
        <v>-0.255</v>
      </c>
      <c r="K54" s="578">
        <v>-0.247</v>
      </c>
      <c r="L54" s="578">
        <v>-0.23899999999999999</v>
      </c>
      <c r="M54" s="578">
        <v>-0.22700000000000001</v>
      </c>
      <c r="N54" s="578">
        <v>-0.20799999999999999</v>
      </c>
      <c r="O54" s="578">
        <v>-0.189</v>
      </c>
      <c r="P54" s="578">
        <v>-0.20499999999999999</v>
      </c>
      <c r="Q54" s="578">
        <v>-0.20899999999999999</v>
      </c>
      <c r="R54" s="201"/>
    </row>
    <row r="55" spans="2:18" s="313" customFormat="1" ht="15" hidden="1" customHeight="1" x14ac:dyDescent="0.25">
      <c r="C55" s="249" t="s">
        <v>197</v>
      </c>
      <c r="D55" s="197">
        <f t="shared" ref="D55:Q55" si="2">SUM(D42:D54)</f>
        <v>0.93400000000000016</v>
      </c>
      <c r="E55" s="198">
        <f t="shared" si="2"/>
        <v>-0.15700000000000006</v>
      </c>
      <c r="F55" s="199">
        <f t="shared" si="2"/>
        <v>-1.6649999999999996</v>
      </c>
      <c r="G55" s="199">
        <f t="shared" si="2"/>
        <v>-2.8729999999999993</v>
      </c>
      <c r="H55" s="199">
        <f t="shared" si="2"/>
        <v>-3.6519999999999997</v>
      </c>
      <c r="I55" s="199">
        <f t="shared" si="2"/>
        <v>-4.4489999999999998</v>
      </c>
      <c r="J55" s="199">
        <f t="shared" si="2"/>
        <v>-4.4849999999999994</v>
      </c>
      <c r="K55" s="199">
        <f t="shared" si="2"/>
        <v>-4.2389999999999999</v>
      </c>
      <c r="L55" s="199">
        <f t="shared" si="2"/>
        <v>-3.9499999999999997</v>
      </c>
      <c r="M55" s="199">
        <f t="shared" si="2"/>
        <v>-3.5409999999999995</v>
      </c>
      <c r="N55" s="199">
        <f t="shared" si="2"/>
        <v>-3.5730000000000004</v>
      </c>
      <c r="O55" s="199"/>
      <c r="P55" s="199">
        <f t="shared" si="2"/>
        <v>-3.3359999999999999</v>
      </c>
      <c r="Q55" s="199">
        <f t="shared" si="2"/>
        <v>-3.0170000000000003</v>
      </c>
      <c r="R55" s="200"/>
    </row>
    <row r="56" spans="2:18" ht="15" customHeight="1" x14ac:dyDescent="0.25">
      <c r="C56" s="92"/>
      <c r="D56" s="132"/>
      <c r="E56" s="132"/>
      <c r="F56" s="143"/>
      <c r="G56" s="143"/>
      <c r="H56" s="143"/>
      <c r="I56" s="143"/>
      <c r="J56" s="143"/>
      <c r="K56" s="143"/>
      <c r="L56" s="143"/>
      <c r="M56" s="143"/>
      <c r="N56" s="143"/>
      <c r="O56" s="143"/>
      <c r="P56" s="143"/>
      <c r="Q56" s="143"/>
    </row>
    <row r="57" spans="2:18" ht="15.75" customHeight="1" x14ac:dyDescent="0.25">
      <c r="C57" s="90" t="s">
        <v>82</v>
      </c>
      <c r="R57" s="153"/>
    </row>
    <row r="58" spans="2:18" ht="15" customHeight="1" x14ac:dyDescent="0.25">
      <c r="B58" s="635" t="s">
        <v>271</v>
      </c>
      <c r="C58" s="136" t="s">
        <v>467</v>
      </c>
      <c r="D58" s="578">
        <v>0.89300000000000002</v>
      </c>
      <c r="E58" s="578">
        <v>0.495</v>
      </c>
      <c r="F58" s="578">
        <v>0.27900000000000003</v>
      </c>
      <c r="G58" s="578">
        <v>0.14499999999999999</v>
      </c>
      <c r="H58" s="578">
        <v>-8.3000000000000004E-2</v>
      </c>
      <c r="I58" s="578">
        <v>0.19800000000000001</v>
      </c>
      <c r="J58" s="578">
        <v>-0.39700000000000002</v>
      </c>
      <c r="K58" s="578">
        <v>-0.378</v>
      </c>
      <c r="L58" s="578">
        <v>-0.374</v>
      </c>
      <c r="M58" s="578">
        <v>-0.17899999999999999</v>
      </c>
      <c r="N58" s="578">
        <v>-0.13100000000000001</v>
      </c>
      <c r="O58" s="578">
        <v>-3.7999999999999999E-2</v>
      </c>
      <c r="P58" s="578">
        <v>-4.2999999999999997E-2</v>
      </c>
      <c r="Q58" s="578">
        <v>-3.5000000000000003E-2</v>
      </c>
      <c r="R58" s="201"/>
    </row>
    <row r="59" spans="2:18" ht="15" customHeight="1" x14ac:dyDescent="0.25">
      <c r="B59" s="636"/>
      <c r="C59" s="136" t="s">
        <v>198</v>
      </c>
      <c r="D59" s="578">
        <v>0.26300000000000001</v>
      </c>
      <c r="E59" s="578">
        <v>0.04</v>
      </c>
      <c r="F59" s="578">
        <v>6.7000000000000004E-2</v>
      </c>
      <c r="G59" s="578">
        <v>-0.161</v>
      </c>
      <c r="H59" s="578">
        <v>-0.217</v>
      </c>
      <c r="I59" s="578">
        <v>-0.376</v>
      </c>
      <c r="J59" s="578">
        <v>-0.496</v>
      </c>
      <c r="K59" s="578">
        <v>-0.41499999999999998</v>
      </c>
      <c r="L59" s="578">
        <v>-0.374</v>
      </c>
      <c r="M59" s="578">
        <v>-0.19</v>
      </c>
      <c r="N59" s="578">
        <v>-0.154</v>
      </c>
      <c r="O59" s="578">
        <v>-6.9000000000000006E-2</v>
      </c>
      <c r="P59" s="578">
        <v>-7.1999999999999995E-2</v>
      </c>
      <c r="Q59" s="578">
        <v>-7.5999999999999998E-2</v>
      </c>
      <c r="R59" s="201"/>
    </row>
    <row r="60" spans="2:18" ht="15" customHeight="1" x14ac:dyDescent="0.25">
      <c r="B60" s="636"/>
      <c r="C60" s="136" t="s">
        <v>199</v>
      </c>
      <c r="D60" s="578">
        <v>0.94199999999999995</v>
      </c>
      <c r="E60" s="578">
        <v>0.84399999999999997</v>
      </c>
      <c r="F60" s="578">
        <v>0.155</v>
      </c>
      <c r="G60" s="578">
        <v>-3.2000000000000001E-2</v>
      </c>
      <c r="H60" s="578">
        <v>-2.1000000000000001E-2</v>
      </c>
      <c r="I60" s="578">
        <v>-0.34699999999999998</v>
      </c>
      <c r="J60" s="578">
        <v>-0.498</v>
      </c>
      <c r="K60" s="578">
        <v>-0.42699999999999999</v>
      </c>
      <c r="L60" s="578">
        <v>-0.36799999999999999</v>
      </c>
      <c r="M60" s="578">
        <v>-0.2</v>
      </c>
      <c r="N60" s="578">
        <v>-0.16500000000000001</v>
      </c>
      <c r="O60" s="578">
        <v>-8.5000000000000006E-2</v>
      </c>
      <c r="P60" s="578">
        <v>-8.6999999999999994E-2</v>
      </c>
      <c r="Q60" s="578">
        <v>-0.108</v>
      </c>
      <c r="R60" s="201"/>
    </row>
    <row r="61" spans="2:18" ht="15" customHeight="1" x14ac:dyDescent="0.25">
      <c r="B61" s="636"/>
      <c r="C61" s="136" t="s">
        <v>200</v>
      </c>
      <c r="D61" s="578">
        <v>-0.36499999999999999</v>
      </c>
      <c r="E61" s="578">
        <v>-0.52400000000000002</v>
      </c>
      <c r="F61" s="578">
        <v>-0.55800000000000005</v>
      </c>
      <c r="G61" s="578">
        <v>-0.59799999999999998</v>
      </c>
      <c r="H61" s="578">
        <v>-0.34300000000000003</v>
      </c>
      <c r="I61" s="578">
        <v>-0.43099999999999999</v>
      </c>
      <c r="J61" s="578">
        <v>-0.50900000000000001</v>
      </c>
      <c r="K61" s="578">
        <v>-0.442</v>
      </c>
      <c r="L61" s="578">
        <v>-0.37</v>
      </c>
      <c r="M61" s="578">
        <v>-0.28199999999999997</v>
      </c>
      <c r="N61" s="578">
        <v>-0.23899999999999999</v>
      </c>
      <c r="O61" s="578">
        <v>-0.19</v>
      </c>
      <c r="P61" s="578">
        <v>-0.157</v>
      </c>
      <c r="Q61" s="578">
        <v>-0.14299999999999999</v>
      </c>
      <c r="R61" s="201"/>
    </row>
    <row r="62" spans="2:18" ht="15" customHeight="1" x14ac:dyDescent="0.25">
      <c r="B62" s="636"/>
      <c r="C62" s="136" t="s">
        <v>464</v>
      </c>
      <c r="D62" s="578">
        <v>-0.53300000000000003</v>
      </c>
      <c r="E62" s="578">
        <v>-0.46400000000000002</v>
      </c>
      <c r="F62" s="578">
        <v>-0.45</v>
      </c>
      <c r="G62" s="578">
        <v>-0.439</v>
      </c>
      <c r="H62" s="578">
        <v>-0.42199999999999999</v>
      </c>
      <c r="I62" s="578">
        <v>-0.33500000000000002</v>
      </c>
      <c r="J62" s="578">
        <v>-0.39600000000000002</v>
      </c>
      <c r="K62" s="578">
        <v>-0.44600000000000001</v>
      </c>
      <c r="L62" s="578">
        <v>-0.36399999999999999</v>
      </c>
      <c r="M62" s="578">
        <v>-0.27900000000000003</v>
      </c>
      <c r="N62" s="578">
        <v>-0.24</v>
      </c>
      <c r="O62" s="578">
        <v>-0.224</v>
      </c>
      <c r="P62" s="578">
        <v>-0.191</v>
      </c>
      <c r="Q62" s="578">
        <v>-0.17499999999999999</v>
      </c>
      <c r="R62" s="201"/>
    </row>
    <row r="63" spans="2:18" ht="15" customHeight="1" x14ac:dyDescent="0.25">
      <c r="B63" s="636"/>
      <c r="C63" s="136" t="s">
        <v>468</v>
      </c>
      <c r="D63" s="578">
        <v>-0.38</v>
      </c>
      <c r="E63" s="578">
        <v>-0.35799999999999998</v>
      </c>
      <c r="F63" s="578">
        <v>-0.309</v>
      </c>
      <c r="G63" s="578">
        <v>-0.26400000000000001</v>
      </c>
      <c r="H63" s="578">
        <v>-0.222</v>
      </c>
      <c r="I63" s="578">
        <v>-0.25</v>
      </c>
      <c r="J63" s="578">
        <v>-0.34499999999999997</v>
      </c>
      <c r="K63" s="578">
        <v>-0.38700000000000001</v>
      </c>
      <c r="L63" s="578">
        <v>-0.318</v>
      </c>
      <c r="M63" s="578">
        <v>-0.246</v>
      </c>
      <c r="N63" s="578">
        <v>-0.221</v>
      </c>
      <c r="O63" s="578">
        <v>-0.21199999999999999</v>
      </c>
      <c r="P63" s="578">
        <v>-0.21299999999999999</v>
      </c>
      <c r="Q63" s="578">
        <v>-0.16</v>
      </c>
      <c r="R63" s="201"/>
    </row>
    <row r="64" spans="2:18" ht="15" customHeight="1" x14ac:dyDescent="0.25">
      <c r="B64" s="636"/>
      <c r="C64" s="136" t="s">
        <v>449</v>
      </c>
      <c r="D64" s="578">
        <v>0.25</v>
      </c>
      <c r="E64" s="578">
        <v>0.19400000000000001</v>
      </c>
      <c r="F64" s="578">
        <v>0.13300000000000001</v>
      </c>
      <c r="G64" s="578">
        <v>0.09</v>
      </c>
      <c r="H64" s="578">
        <v>5.6000000000000001E-2</v>
      </c>
      <c r="I64" s="578">
        <v>-0.113</v>
      </c>
      <c r="J64" s="578">
        <v>-0.26600000000000001</v>
      </c>
      <c r="K64" s="578">
        <v>-0.31900000000000001</v>
      </c>
      <c r="L64" s="578">
        <v>-0.25900000000000001</v>
      </c>
      <c r="M64" s="578">
        <v>-0.21099999999999999</v>
      </c>
      <c r="N64" s="578">
        <v>-0.20499999999999999</v>
      </c>
      <c r="O64" s="578">
        <v>-0.19800000000000001</v>
      </c>
      <c r="P64" s="578">
        <v>-0.20599999999999999</v>
      </c>
      <c r="Q64" s="578">
        <v>-0.14699999999999999</v>
      </c>
      <c r="R64" s="201"/>
    </row>
    <row r="65" spans="2:18" ht="15" customHeight="1" x14ac:dyDescent="0.25">
      <c r="B65" s="636"/>
      <c r="C65" s="136" t="s">
        <v>450</v>
      </c>
      <c r="D65" s="578">
        <v>0.35499999999999998</v>
      </c>
      <c r="E65" s="578">
        <v>0.245</v>
      </c>
      <c r="F65" s="578">
        <v>0.13100000000000001</v>
      </c>
      <c r="G65" s="578">
        <v>2.1000000000000001E-2</v>
      </c>
      <c r="H65" s="578">
        <v>-8.5999999999999993E-2</v>
      </c>
      <c r="I65" s="578">
        <v>-0.17299999999999999</v>
      </c>
      <c r="J65" s="578">
        <v>-0.22</v>
      </c>
      <c r="K65" s="578">
        <v>-0.16</v>
      </c>
      <c r="L65" s="578">
        <v>-0.13400000000000001</v>
      </c>
      <c r="M65" s="578">
        <v>-0.108</v>
      </c>
      <c r="N65" s="578">
        <v>-0.128</v>
      </c>
      <c r="O65" s="578">
        <v>-0.14899999999999999</v>
      </c>
      <c r="P65" s="578">
        <v>-0.16800000000000001</v>
      </c>
      <c r="Q65" s="578">
        <v>-0.123</v>
      </c>
      <c r="R65" s="201"/>
    </row>
    <row r="66" spans="2:18" ht="15" customHeight="1" x14ac:dyDescent="0.25">
      <c r="B66" s="636"/>
      <c r="C66" s="136" t="s">
        <v>451</v>
      </c>
      <c r="D66" s="578">
        <v>0.434</v>
      </c>
      <c r="E66" s="578">
        <v>0.29599999999999999</v>
      </c>
      <c r="F66" s="578">
        <v>0.156</v>
      </c>
      <c r="G66" s="578">
        <v>0.08</v>
      </c>
      <c r="H66" s="578">
        <v>-2.3E-2</v>
      </c>
      <c r="I66" s="578">
        <v>-6.8000000000000005E-2</v>
      </c>
      <c r="J66" s="578">
        <v>-0.11600000000000001</v>
      </c>
      <c r="K66" s="578">
        <v>-0.107</v>
      </c>
      <c r="L66" s="578">
        <v>-8.7999999999999995E-2</v>
      </c>
      <c r="M66" s="578">
        <v>-6.7000000000000004E-2</v>
      </c>
      <c r="N66" s="578">
        <v>-9.7000000000000003E-2</v>
      </c>
      <c r="O66" s="578">
        <v>-9.6000000000000002E-2</v>
      </c>
      <c r="P66" s="578">
        <v>-0.10199999999999999</v>
      </c>
      <c r="Q66" s="578">
        <v>-7.9000000000000001E-2</v>
      </c>
      <c r="R66" s="201"/>
    </row>
    <row r="67" spans="2:18" ht="15" customHeight="1" x14ac:dyDescent="0.25">
      <c r="B67" s="636"/>
      <c r="C67" s="136" t="s">
        <v>452</v>
      </c>
      <c r="D67" s="578">
        <v>0.41299999999999998</v>
      </c>
      <c r="E67" s="578">
        <v>0.27200000000000002</v>
      </c>
      <c r="F67" s="578">
        <v>0.161</v>
      </c>
      <c r="G67" s="578">
        <v>5.2999999999999999E-2</v>
      </c>
      <c r="H67" s="578">
        <v>-2.1000000000000001E-2</v>
      </c>
      <c r="I67" s="578">
        <v>-7.4999999999999997E-2</v>
      </c>
      <c r="J67" s="578">
        <v>-7.6999999999999999E-2</v>
      </c>
      <c r="K67" s="578">
        <v>-7.3999999999999996E-2</v>
      </c>
      <c r="L67" s="578">
        <v>-5.7000000000000002E-2</v>
      </c>
      <c r="M67" s="578">
        <v>-6.0999999999999999E-2</v>
      </c>
      <c r="N67" s="578">
        <v>-8.6999999999999994E-2</v>
      </c>
      <c r="O67" s="578">
        <v>-0.107</v>
      </c>
      <c r="P67" s="578">
        <v>-8.6999999999999994E-2</v>
      </c>
      <c r="Q67" s="578">
        <v>-0.05</v>
      </c>
      <c r="R67" s="201"/>
    </row>
    <row r="68" spans="2:18" ht="15" customHeight="1" x14ac:dyDescent="0.25">
      <c r="B68" s="636"/>
      <c r="C68" s="136" t="s">
        <v>469</v>
      </c>
      <c r="D68" s="578">
        <v>0.219</v>
      </c>
      <c r="E68" s="578">
        <v>0.13400000000000001</v>
      </c>
      <c r="F68" s="578">
        <v>4.8000000000000001E-2</v>
      </c>
      <c r="G68" s="578">
        <v>-2.5999999999999999E-2</v>
      </c>
      <c r="H68" s="578">
        <v>-9.4E-2</v>
      </c>
      <c r="I68" s="578">
        <v>-0.111</v>
      </c>
      <c r="J68" s="578">
        <v>-0.10299999999999999</v>
      </c>
      <c r="K68" s="578">
        <v>-9.1999999999999998E-2</v>
      </c>
      <c r="L68" s="578">
        <v>-6.0999999999999999E-2</v>
      </c>
      <c r="M68" s="578">
        <v>-4.4999999999999998E-2</v>
      </c>
      <c r="N68" s="578">
        <v>-0.11799999999999999</v>
      </c>
      <c r="O68" s="578">
        <v>-0.09</v>
      </c>
      <c r="P68" s="578">
        <v>-4.5999999999999999E-2</v>
      </c>
      <c r="Q68" s="578">
        <v>-6.7000000000000004E-2</v>
      </c>
      <c r="R68" s="201"/>
    </row>
    <row r="69" spans="2:18" ht="15" customHeight="1" x14ac:dyDescent="0.25">
      <c r="B69" s="636"/>
      <c r="C69" s="136" t="s">
        <v>465</v>
      </c>
      <c r="D69" s="578">
        <v>0.158</v>
      </c>
      <c r="E69" s="578">
        <v>7.0999999999999994E-2</v>
      </c>
      <c r="F69" s="578">
        <v>-1.6E-2</v>
      </c>
      <c r="G69" s="578">
        <v>-4.7E-2</v>
      </c>
      <c r="H69" s="578">
        <v>-0.105</v>
      </c>
      <c r="I69" s="578">
        <v>-0.09</v>
      </c>
      <c r="J69" s="578">
        <v>-7.5999999999999998E-2</v>
      </c>
      <c r="K69" s="578">
        <v>-5.2999999999999999E-2</v>
      </c>
      <c r="L69" s="578">
        <v>-6.8000000000000005E-2</v>
      </c>
      <c r="M69" s="578">
        <v>-9.0999999999999998E-2</v>
      </c>
      <c r="N69" s="578">
        <v>-0.10100000000000001</v>
      </c>
      <c r="O69" s="578">
        <v>-4.2000000000000003E-2</v>
      </c>
      <c r="P69" s="578">
        <v>-7.3999999999999996E-2</v>
      </c>
      <c r="Q69" s="578">
        <v>-0.10100000000000001</v>
      </c>
      <c r="R69" s="201"/>
    </row>
    <row r="70" spans="2:18" ht="15" customHeight="1" x14ac:dyDescent="0.25">
      <c r="B70" s="637"/>
      <c r="C70" s="136" t="s">
        <v>466</v>
      </c>
      <c r="D70" s="578">
        <v>8.6999999999999994E-2</v>
      </c>
      <c r="E70" s="578">
        <v>2.4E-2</v>
      </c>
      <c r="F70" s="578">
        <v>-3.9E-2</v>
      </c>
      <c r="G70" s="578">
        <v>-8.3000000000000004E-2</v>
      </c>
      <c r="H70" s="578">
        <v>-0.10199999999999999</v>
      </c>
      <c r="I70" s="578">
        <v>-0.08</v>
      </c>
      <c r="J70" s="578">
        <v>-5.8000000000000003E-2</v>
      </c>
      <c r="K70" s="578">
        <v>-1.9E-2</v>
      </c>
      <c r="L70" s="578">
        <v>5.5E-2</v>
      </c>
      <c r="M70" s="578">
        <v>0.108</v>
      </c>
      <c r="N70" s="578">
        <v>-5.6000000000000001E-2</v>
      </c>
      <c r="O70" s="578">
        <v>-0.115</v>
      </c>
      <c r="P70" s="578">
        <v>-0.158</v>
      </c>
      <c r="Q70" s="578">
        <v>-0.189</v>
      </c>
      <c r="R70" s="201"/>
    </row>
    <row r="71" spans="2:18" s="313" customFormat="1" ht="15" hidden="1" customHeight="1" x14ac:dyDescent="0.25">
      <c r="C71" s="249" t="s">
        <v>197</v>
      </c>
      <c r="D71" s="197">
        <f t="shared" ref="D71:Q71" si="3">SUM(D58:D70)</f>
        <v>2.7359999999999998</v>
      </c>
      <c r="E71" s="198">
        <f t="shared" si="3"/>
        <v>1.2689999999999999</v>
      </c>
      <c r="F71" s="199">
        <f t="shared" si="3"/>
        <v>-0.24200000000000002</v>
      </c>
      <c r="G71" s="199">
        <f t="shared" si="3"/>
        <v>-1.2609999999999999</v>
      </c>
      <c r="H71" s="199">
        <f t="shared" si="3"/>
        <v>-1.6830000000000001</v>
      </c>
      <c r="I71" s="199">
        <f t="shared" si="3"/>
        <v>-2.2509999999999999</v>
      </c>
      <c r="J71" s="199">
        <f t="shared" si="3"/>
        <v>-3.5570000000000004</v>
      </c>
      <c r="K71" s="199">
        <f t="shared" si="3"/>
        <v>-3.3190000000000004</v>
      </c>
      <c r="L71" s="199">
        <f t="shared" si="3"/>
        <v>-2.78</v>
      </c>
      <c r="M71" s="199">
        <f t="shared" si="3"/>
        <v>-1.8509999999999998</v>
      </c>
      <c r="N71" s="199">
        <f t="shared" si="3"/>
        <v>-1.9420000000000002</v>
      </c>
      <c r="O71" s="199"/>
      <c r="P71" s="199">
        <f t="shared" si="3"/>
        <v>-1.6040000000000001</v>
      </c>
      <c r="Q71" s="199">
        <f t="shared" si="3"/>
        <v>-1.4530000000000001</v>
      </c>
      <c r="R71" s="200"/>
    </row>
    <row r="72" spans="2:18" ht="15" customHeight="1" x14ac:dyDescent="0.25">
      <c r="C72" s="92"/>
      <c r="D72" s="132"/>
      <c r="E72" s="132"/>
      <c r="F72" s="143"/>
      <c r="G72" s="143"/>
      <c r="H72" s="143"/>
      <c r="I72" s="143"/>
      <c r="J72" s="143"/>
      <c r="K72" s="143"/>
      <c r="L72" s="143"/>
      <c r="M72" s="143"/>
      <c r="N72" s="143"/>
      <c r="O72" s="143"/>
      <c r="P72" s="143"/>
      <c r="Q72" s="143"/>
    </row>
    <row r="73" spans="2:18" ht="15.75" customHeight="1" x14ac:dyDescent="0.25">
      <c r="C73" s="90" t="s">
        <v>101</v>
      </c>
      <c r="R73" s="153"/>
    </row>
    <row r="74" spans="2:18" ht="15" customHeight="1" x14ac:dyDescent="0.25">
      <c r="B74" s="635" t="s">
        <v>271</v>
      </c>
      <c r="C74" s="136" t="s">
        <v>467</v>
      </c>
      <c r="D74" s="578">
        <v>0.56100000000000005</v>
      </c>
      <c r="E74" s="578">
        <v>0.29799999999999999</v>
      </c>
      <c r="F74" s="578">
        <v>8.5999999999999993E-2</v>
      </c>
      <c r="G74" s="578">
        <v>-0.224</v>
      </c>
      <c r="H74" s="578">
        <v>-0.432</v>
      </c>
      <c r="I74" s="578">
        <v>-0.63800000000000001</v>
      </c>
      <c r="J74" s="578">
        <v>-0.55900000000000005</v>
      </c>
      <c r="K74" s="578">
        <v>-0.41299999999999998</v>
      </c>
      <c r="L74" s="578">
        <v>-0.34499999999999997</v>
      </c>
      <c r="M74" s="578">
        <v>-0.20699999999999999</v>
      </c>
      <c r="N74" s="578">
        <v>-0.188</v>
      </c>
      <c r="O74" s="578">
        <v>-0.124</v>
      </c>
      <c r="P74" s="578">
        <v>-0.125</v>
      </c>
      <c r="Q74" s="578">
        <v>-0.10199999999999999</v>
      </c>
      <c r="R74" s="201"/>
    </row>
    <row r="75" spans="2:18" ht="15" customHeight="1" x14ac:dyDescent="0.25">
      <c r="B75" s="636"/>
      <c r="C75" s="136" t="s">
        <v>198</v>
      </c>
      <c r="D75" s="578">
        <v>0.34799999999999998</v>
      </c>
      <c r="E75" s="578">
        <v>0.18099999999999999</v>
      </c>
      <c r="F75" s="578">
        <v>-0.19900000000000001</v>
      </c>
      <c r="G75" s="578">
        <v>-0.42699999999999999</v>
      </c>
      <c r="H75" s="578">
        <v>-0.52600000000000002</v>
      </c>
      <c r="I75" s="578">
        <v>-0.61699999999999999</v>
      </c>
      <c r="J75" s="578">
        <v>-0.55200000000000005</v>
      </c>
      <c r="K75" s="578">
        <v>-0.41</v>
      </c>
      <c r="L75" s="578">
        <v>-0.34399999999999997</v>
      </c>
      <c r="M75" s="578">
        <v>-0.217</v>
      </c>
      <c r="N75" s="578">
        <v>-0.20200000000000001</v>
      </c>
      <c r="O75" s="578">
        <v>-0.14399999999999999</v>
      </c>
      <c r="P75" s="578">
        <v>-0.14199999999999999</v>
      </c>
      <c r="Q75" s="578">
        <v>-0.13300000000000001</v>
      </c>
      <c r="R75" s="201"/>
    </row>
    <row r="76" spans="2:18" ht="15" customHeight="1" x14ac:dyDescent="0.25">
      <c r="B76" s="636"/>
      <c r="C76" s="136" t="s">
        <v>199</v>
      </c>
      <c r="D76" s="578">
        <v>-0.20100000000000001</v>
      </c>
      <c r="E76" s="578">
        <v>-0.30399999999999999</v>
      </c>
      <c r="F76" s="578">
        <v>-0.51200000000000001</v>
      </c>
      <c r="G76" s="578">
        <v>-0.61199999999999999</v>
      </c>
      <c r="H76" s="578">
        <v>-0.65100000000000002</v>
      </c>
      <c r="I76" s="578">
        <v>-0.63800000000000001</v>
      </c>
      <c r="J76" s="578">
        <v>-0.55300000000000005</v>
      </c>
      <c r="K76" s="578">
        <v>-0.40899999999999997</v>
      </c>
      <c r="L76" s="578">
        <v>-0.34399999999999997</v>
      </c>
      <c r="M76" s="578">
        <v>-0.222</v>
      </c>
      <c r="N76" s="578">
        <v>-0.20599999999999999</v>
      </c>
      <c r="O76" s="578">
        <v>-0.151</v>
      </c>
      <c r="P76" s="578">
        <v>-0.14099999999999999</v>
      </c>
      <c r="Q76" s="578">
        <v>-0.152</v>
      </c>
      <c r="R76" s="201"/>
    </row>
    <row r="77" spans="2:18" ht="15" customHeight="1" x14ac:dyDescent="0.25">
      <c r="B77" s="636"/>
      <c r="C77" s="136" t="s">
        <v>200</v>
      </c>
      <c r="D77" s="578">
        <v>-0.50800000000000001</v>
      </c>
      <c r="E77" s="578">
        <v>-0.60699999999999998</v>
      </c>
      <c r="F77" s="578">
        <v>-0.66700000000000004</v>
      </c>
      <c r="G77" s="578">
        <v>-0.71099999999999997</v>
      </c>
      <c r="H77" s="578">
        <v>-0.63</v>
      </c>
      <c r="I77" s="578">
        <v>-0.626</v>
      </c>
      <c r="J77" s="578">
        <v>-0.53500000000000003</v>
      </c>
      <c r="K77" s="578">
        <v>-0.40200000000000002</v>
      </c>
      <c r="L77" s="578">
        <v>-0.34200000000000003</v>
      </c>
      <c r="M77" s="578">
        <v>-0.28399999999999997</v>
      </c>
      <c r="N77" s="578">
        <v>-0.27300000000000002</v>
      </c>
      <c r="O77" s="578">
        <v>-0.24199999999999999</v>
      </c>
      <c r="P77" s="578">
        <v>-0.21299999999999999</v>
      </c>
      <c r="Q77" s="578">
        <v>-0.188</v>
      </c>
      <c r="R77" s="201"/>
    </row>
    <row r="78" spans="2:18" ht="15" customHeight="1" x14ac:dyDescent="0.25">
      <c r="B78" s="636"/>
      <c r="C78" s="136" t="s">
        <v>464</v>
      </c>
      <c r="D78" s="578">
        <v>-0.58399999999999996</v>
      </c>
      <c r="E78" s="578">
        <v>-0.55600000000000005</v>
      </c>
      <c r="F78" s="578">
        <v>-0.56599999999999995</v>
      </c>
      <c r="G78" s="578">
        <v>-0.57499999999999996</v>
      </c>
      <c r="H78" s="578">
        <v>-0.57699999999999996</v>
      </c>
      <c r="I78" s="578">
        <v>-0.52200000000000002</v>
      </c>
      <c r="J78" s="578">
        <v>-0.43</v>
      </c>
      <c r="K78" s="578">
        <v>-0.38900000000000001</v>
      </c>
      <c r="L78" s="578">
        <v>-0.32700000000000001</v>
      </c>
      <c r="M78" s="578">
        <v>-0.28000000000000003</v>
      </c>
      <c r="N78" s="578">
        <v>-0.27200000000000002</v>
      </c>
      <c r="O78" s="578">
        <v>-0.27800000000000002</v>
      </c>
      <c r="P78" s="578">
        <v>-0.246</v>
      </c>
      <c r="Q78" s="578">
        <v>-0.221</v>
      </c>
      <c r="R78" s="201"/>
    </row>
    <row r="79" spans="2:18" ht="15" customHeight="1" x14ac:dyDescent="0.25">
      <c r="B79" s="636"/>
      <c r="C79" s="136" t="s">
        <v>468</v>
      </c>
      <c r="D79" s="578">
        <v>-0.40300000000000002</v>
      </c>
      <c r="E79" s="578">
        <v>-0.4</v>
      </c>
      <c r="F79" s="578">
        <v>-0.38400000000000001</v>
      </c>
      <c r="G79" s="578">
        <v>-0.37</v>
      </c>
      <c r="H79" s="578">
        <v>-0.35699999999999998</v>
      </c>
      <c r="I79" s="578">
        <v>-0.27300000000000002</v>
      </c>
      <c r="J79" s="578">
        <v>-0.30099999999999999</v>
      </c>
      <c r="K79" s="578">
        <v>-0.32500000000000001</v>
      </c>
      <c r="L79" s="578">
        <v>-0.27100000000000002</v>
      </c>
      <c r="M79" s="578">
        <v>-0.245</v>
      </c>
      <c r="N79" s="578">
        <v>-0.24399999999999999</v>
      </c>
      <c r="O79" s="578">
        <v>-0.25900000000000001</v>
      </c>
      <c r="P79" s="578">
        <v>-0.26300000000000001</v>
      </c>
      <c r="Q79" s="578">
        <v>-0.19900000000000001</v>
      </c>
      <c r="R79" s="201"/>
    </row>
    <row r="80" spans="2:18" ht="15" customHeight="1" x14ac:dyDescent="0.25">
      <c r="B80" s="636"/>
      <c r="C80" s="136" t="s">
        <v>449</v>
      </c>
      <c r="D80" s="578">
        <v>0.111</v>
      </c>
      <c r="E80" s="578">
        <v>6.4000000000000001E-2</v>
      </c>
      <c r="F80" s="578">
        <v>0.01</v>
      </c>
      <c r="G80" s="578">
        <v>-3.1E-2</v>
      </c>
      <c r="H80" s="578">
        <v>-6.6000000000000003E-2</v>
      </c>
      <c r="I80" s="578">
        <v>-0.123</v>
      </c>
      <c r="J80" s="578">
        <v>-0.20200000000000001</v>
      </c>
      <c r="K80" s="578">
        <v>-0.249</v>
      </c>
      <c r="L80" s="578">
        <v>-0.22600000000000001</v>
      </c>
      <c r="M80" s="578">
        <v>-0.22</v>
      </c>
      <c r="N80" s="578">
        <v>-0.22900000000000001</v>
      </c>
      <c r="O80" s="578">
        <v>-0.24</v>
      </c>
      <c r="P80" s="578">
        <v>-0.247</v>
      </c>
      <c r="Q80" s="578">
        <v>-0.17699999999999999</v>
      </c>
      <c r="R80" s="201"/>
    </row>
    <row r="81" spans="2:18" ht="15" customHeight="1" x14ac:dyDescent="0.25">
      <c r="B81" s="636"/>
      <c r="C81" s="136" t="s">
        <v>450</v>
      </c>
      <c r="D81" s="578">
        <v>0.46</v>
      </c>
      <c r="E81" s="578">
        <v>0.35299999999999998</v>
      </c>
      <c r="F81" s="578">
        <v>0.24199999999999999</v>
      </c>
      <c r="G81" s="578">
        <v>0.13400000000000001</v>
      </c>
      <c r="H81" s="578">
        <v>0.03</v>
      </c>
      <c r="I81" s="578">
        <v>-9.1999999999999998E-2</v>
      </c>
      <c r="J81" s="578">
        <v>-0.13700000000000001</v>
      </c>
      <c r="K81" s="578">
        <v>-0.128</v>
      </c>
      <c r="L81" s="578">
        <v>-0.126</v>
      </c>
      <c r="M81" s="578">
        <v>-0.15</v>
      </c>
      <c r="N81" s="578">
        <v>-0.158</v>
      </c>
      <c r="O81" s="578">
        <v>-0.191</v>
      </c>
      <c r="P81" s="578">
        <v>-0.19900000000000001</v>
      </c>
      <c r="Q81" s="578">
        <v>-0.151</v>
      </c>
      <c r="R81" s="201"/>
    </row>
    <row r="82" spans="2:18" ht="15" customHeight="1" x14ac:dyDescent="0.25">
      <c r="B82" s="636"/>
      <c r="C82" s="136" t="s">
        <v>451</v>
      </c>
      <c r="D82" s="578">
        <v>0.61599999999999999</v>
      </c>
      <c r="E82" s="578">
        <v>0.46800000000000003</v>
      </c>
      <c r="F82" s="578">
        <v>0.31900000000000001</v>
      </c>
      <c r="G82" s="578">
        <v>0.23899999999999999</v>
      </c>
      <c r="H82" s="578">
        <v>0.128</v>
      </c>
      <c r="I82" s="578">
        <v>1.6E-2</v>
      </c>
      <c r="J82" s="578">
        <v>-7.1999999999999995E-2</v>
      </c>
      <c r="K82" s="578">
        <v>-9.4E-2</v>
      </c>
      <c r="L82" s="578">
        <v>-0.11899999999999999</v>
      </c>
      <c r="M82" s="578">
        <v>-0.13700000000000001</v>
      </c>
      <c r="N82" s="578">
        <v>-0.13900000000000001</v>
      </c>
      <c r="O82" s="578">
        <v>-0.14399999999999999</v>
      </c>
      <c r="P82" s="578">
        <v>-0.14099999999999999</v>
      </c>
      <c r="Q82" s="578">
        <v>-0.13200000000000001</v>
      </c>
      <c r="R82" s="201"/>
    </row>
    <row r="83" spans="2:18" ht="15" customHeight="1" x14ac:dyDescent="0.25">
      <c r="B83" s="636"/>
      <c r="C83" s="136" t="s">
        <v>452</v>
      </c>
      <c r="D83" s="578">
        <v>0.51100000000000001</v>
      </c>
      <c r="E83" s="578">
        <v>0.35299999999999998</v>
      </c>
      <c r="F83" s="578">
        <v>0.23200000000000001</v>
      </c>
      <c r="G83" s="578">
        <v>0.112</v>
      </c>
      <c r="H83" s="578">
        <v>3.1E-2</v>
      </c>
      <c r="I83" s="578">
        <v>-5.7000000000000002E-2</v>
      </c>
      <c r="J83" s="578">
        <v>-9.4E-2</v>
      </c>
      <c r="K83" s="578">
        <v>-0.14299999999999999</v>
      </c>
      <c r="L83" s="578">
        <v>-0.14299999999999999</v>
      </c>
      <c r="M83" s="578">
        <v>-0.16300000000000001</v>
      </c>
      <c r="N83" s="578">
        <v>-0.13600000000000001</v>
      </c>
      <c r="O83" s="578">
        <v>-0.14399999999999999</v>
      </c>
      <c r="P83" s="578">
        <v>-0.124</v>
      </c>
      <c r="Q83" s="578">
        <v>-0.11899999999999999</v>
      </c>
      <c r="R83" s="201"/>
    </row>
    <row r="84" spans="2:18" ht="15" customHeight="1" x14ac:dyDescent="0.25">
      <c r="B84" s="636"/>
      <c r="C84" s="136" t="s">
        <v>469</v>
      </c>
      <c r="D84" s="578">
        <v>0.40300000000000002</v>
      </c>
      <c r="E84" s="578">
        <v>0.27300000000000002</v>
      </c>
      <c r="F84" s="578">
        <v>0.14199999999999999</v>
      </c>
      <c r="G84" s="578">
        <v>2.9000000000000001E-2</v>
      </c>
      <c r="H84" s="578">
        <v>-7.4999999999999997E-2</v>
      </c>
      <c r="I84" s="578">
        <v>-0.13500000000000001</v>
      </c>
      <c r="J84" s="578">
        <v>-0.14899999999999999</v>
      </c>
      <c r="K84" s="578">
        <v>-0.17199999999999999</v>
      </c>
      <c r="L84" s="578">
        <v>-0.157</v>
      </c>
      <c r="M84" s="578">
        <v>-0.155</v>
      </c>
      <c r="N84" s="578">
        <v>-0.14099999999999999</v>
      </c>
      <c r="O84" s="578">
        <v>-0.112</v>
      </c>
      <c r="P84" s="578">
        <v>-0.10299999999999999</v>
      </c>
      <c r="Q84" s="578">
        <v>-9.8000000000000004E-2</v>
      </c>
      <c r="R84" s="201"/>
    </row>
    <row r="85" spans="2:18" ht="15" customHeight="1" x14ac:dyDescent="0.25">
      <c r="B85" s="636"/>
      <c r="C85" s="136" t="s">
        <v>465</v>
      </c>
      <c r="D85" s="578">
        <v>0.38400000000000001</v>
      </c>
      <c r="E85" s="578">
        <v>0.23400000000000001</v>
      </c>
      <c r="F85" s="578">
        <v>8.5000000000000006E-2</v>
      </c>
      <c r="G85" s="578">
        <v>3.4000000000000002E-2</v>
      </c>
      <c r="H85" s="578">
        <v>-6.6000000000000003E-2</v>
      </c>
      <c r="I85" s="578">
        <v>-8.5000000000000006E-2</v>
      </c>
      <c r="J85" s="578">
        <v>-9.9000000000000005E-2</v>
      </c>
      <c r="K85" s="578">
        <v>-0.123</v>
      </c>
      <c r="L85" s="578">
        <v>-0.129</v>
      </c>
      <c r="M85" s="578">
        <v>-0.14499999999999999</v>
      </c>
      <c r="N85" s="578">
        <v>-9.5000000000000001E-2</v>
      </c>
      <c r="O85" s="578">
        <v>-8.5999999999999993E-2</v>
      </c>
      <c r="P85" s="578">
        <v>-8.4000000000000005E-2</v>
      </c>
      <c r="Q85" s="578">
        <v>-8.4000000000000005E-2</v>
      </c>
      <c r="R85" s="201"/>
    </row>
    <row r="86" spans="2:18" ht="15" customHeight="1" x14ac:dyDescent="0.25">
      <c r="B86" s="637"/>
      <c r="C86" s="136" t="s">
        <v>466</v>
      </c>
      <c r="D86" s="578">
        <v>0.35199999999999998</v>
      </c>
      <c r="E86" s="578">
        <v>0.23300000000000001</v>
      </c>
      <c r="F86" s="578">
        <v>0.113</v>
      </c>
      <c r="G86" s="578">
        <v>0.03</v>
      </c>
      <c r="H86" s="578">
        <v>-6.0000000000000001E-3</v>
      </c>
      <c r="I86" s="578">
        <v>-3.2000000000000001E-2</v>
      </c>
      <c r="J86" s="578">
        <v>-5.8000000000000003E-2</v>
      </c>
      <c r="K86" s="578">
        <v>-9.6000000000000002E-2</v>
      </c>
      <c r="L86" s="578">
        <v>-0.105</v>
      </c>
      <c r="M86" s="578">
        <v>-0.12</v>
      </c>
      <c r="N86" s="578">
        <v>-0.10199999999999999</v>
      </c>
      <c r="O86" s="578">
        <v>-0.13700000000000001</v>
      </c>
      <c r="P86" s="578">
        <v>-0.17299999999999999</v>
      </c>
      <c r="Q86" s="578">
        <v>-0.19500000000000001</v>
      </c>
      <c r="R86" s="201"/>
    </row>
    <row r="87" spans="2:18" s="313" customFormat="1" ht="15" hidden="1" customHeight="1" x14ac:dyDescent="0.25">
      <c r="C87" s="249" t="s">
        <v>197</v>
      </c>
      <c r="D87" s="197">
        <f t="shared" ref="D87:Q87" si="4">SUM(D74:D86)</f>
        <v>2.0499999999999998</v>
      </c>
      <c r="E87" s="198">
        <f t="shared" si="4"/>
        <v>0.59000000000000008</v>
      </c>
      <c r="F87" s="199">
        <f t="shared" si="4"/>
        <v>-1.0990000000000004</v>
      </c>
      <c r="G87" s="199">
        <f t="shared" si="4"/>
        <v>-2.3720000000000003</v>
      </c>
      <c r="H87" s="199">
        <f t="shared" si="4"/>
        <v>-3.1969999999999996</v>
      </c>
      <c r="I87" s="199">
        <f t="shared" si="4"/>
        <v>-3.8219999999999992</v>
      </c>
      <c r="J87" s="199">
        <f t="shared" si="4"/>
        <v>-3.7410000000000005</v>
      </c>
      <c r="K87" s="199">
        <f t="shared" si="4"/>
        <v>-3.3529999999999998</v>
      </c>
      <c r="L87" s="199">
        <f t="shared" si="4"/>
        <v>-2.9779999999999998</v>
      </c>
      <c r="M87" s="199">
        <f t="shared" si="4"/>
        <v>-2.5449999999999999</v>
      </c>
      <c r="N87" s="199">
        <f t="shared" si="4"/>
        <v>-2.3850000000000002</v>
      </c>
      <c r="O87" s="199"/>
      <c r="P87" s="199">
        <f t="shared" si="4"/>
        <v>-2.2009999999999996</v>
      </c>
      <c r="Q87" s="199">
        <f t="shared" si="4"/>
        <v>-1.9510000000000003</v>
      </c>
      <c r="R87" s="200"/>
    </row>
    <row r="88" spans="2:18" ht="15" customHeight="1" x14ac:dyDescent="0.25">
      <c r="B88" s="75"/>
      <c r="C88" s="334"/>
      <c r="D88" s="139"/>
      <c r="E88" s="139"/>
      <c r="F88" s="145"/>
      <c r="G88" s="145"/>
      <c r="H88" s="145"/>
      <c r="I88" s="145"/>
      <c r="J88" s="145"/>
      <c r="K88" s="145"/>
      <c r="L88" s="145"/>
      <c r="M88" s="145"/>
      <c r="N88" s="145"/>
      <c r="O88" s="145"/>
      <c r="P88" s="145"/>
      <c r="Q88" s="145"/>
      <c r="R88" s="139"/>
    </row>
    <row r="89" spans="2:18" ht="15" customHeight="1" x14ac:dyDescent="0.25">
      <c r="B89" s="75"/>
      <c r="C89" s="138" t="s">
        <v>478</v>
      </c>
      <c r="D89" s="557"/>
      <c r="F89" s="145"/>
      <c r="G89" s="145"/>
      <c r="H89" s="145"/>
      <c r="I89" s="145"/>
      <c r="J89" s="145"/>
      <c r="K89" s="145"/>
      <c r="L89" s="145"/>
      <c r="M89" s="145"/>
      <c r="N89" s="145"/>
      <c r="O89" s="145"/>
      <c r="P89" s="145"/>
      <c r="Q89" s="145"/>
      <c r="R89" s="139"/>
    </row>
    <row r="90" spans="2:18" ht="15" customHeight="1" x14ac:dyDescent="0.25">
      <c r="B90" s="75"/>
      <c r="C90" s="334"/>
      <c r="D90" s="139"/>
      <c r="E90" s="139"/>
      <c r="F90" s="145"/>
      <c r="G90" s="145"/>
      <c r="H90" s="145"/>
      <c r="I90" s="145"/>
      <c r="J90" s="145"/>
      <c r="K90" s="145"/>
      <c r="L90" s="145"/>
      <c r="M90" s="145"/>
      <c r="N90" s="145"/>
      <c r="O90" s="145"/>
      <c r="P90" s="145"/>
      <c r="Q90" s="145"/>
      <c r="R90" s="139"/>
    </row>
    <row r="91" spans="2:18" ht="15.75" customHeight="1" x14ac:dyDescent="0.25">
      <c r="C91" s="93" t="s">
        <v>283</v>
      </c>
      <c r="R91" s="153"/>
    </row>
    <row r="92" spans="2:18" ht="15" customHeight="1" x14ac:dyDescent="0.25">
      <c r="B92" s="635" t="s">
        <v>271</v>
      </c>
      <c r="C92" s="136" t="s">
        <v>467</v>
      </c>
      <c r="D92" s="578">
        <v>0.14199999999999999</v>
      </c>
      <c r="E92" s="578">
        <v>0.14399999999999999</v>
      </c>
      <c r="F92" s="578">
        <v>0.14799999999999999</v>
      </c>
      <c r="G92" s="578">
        <v>9.6000000000000002E-2</v>
      </c>
      <c r="H92" s="578">
        <v>2.7E-2</v>
      </c>
      <c r="I92" s="578">
        <v>-0.159</v>
      </c>
      <c r="J92" s="578">
        <v>-0.17799999999999999</v>
      </c>
      <c r="K92" s="578">
        <v>-0.155</v>
      </c>
      <c r="L92" s="578">
        <v>-0.156</v>
      </c>
      <c r="M92" s="578">
        <v>-9.1999999999999998E-2</v>
      </c>
      <c r="N92" s="578">
        <v>-0.128</v>
      </c>
      <c r="O92" s="578">
        <v>-0.105</v>
      </c>
      <c r="P92" s="578">
        <v>-0.11700000000000001</v>
      </c>
      <c r="Q92" s="578">
        <v>-0.105</v>
      </c>
      <c r="R92" s="201"/>
    </row>
    <row r="93" spans="2:18" ht="15" customHeight="1" x14ac:dyDescent="0.25">
      <c r="B93" s="636"/>
      <c r="C93" s="136" t="s">
        <v>198</v>
      </c>
      <c r="D93" s="578">
        <v>0.184</v>
      </c>
      <c r="E93" s="578">
        <v>0.16400000000000001</v>
      </c>
      <c r="F93" s="578">
        <v>0.09</v>
      </c>
      <c r="G93" s="578">
        <v>2.5999999999999999E-2</v>
      </c>
      <c r="H93" s="578">
        <v>-2.5000000000000001E-2</v>
      </c>
      <c r="I93" s="578">
        <v>-0.185</v>
      </c>
      <c r="J93" s="578">
        <v>-0.19900000000000001</v>
      </c>
      <c r="K93" s="578">
        <v>-0.16900000000000001</v>
      </c>
      <c r="L93" s="578">
        <v>-0.16700000000000001</v>
      </c>
      <c r="M93" s="578">
        <v>-0.105</v>
      </c>
      <c r="N93" s="578">
        <v>-0.13900000000000001</v>
      </c>
      <c r="O93" s="578">
        <v>-0.11600000000000001</v>
      </c>
      <c r="P93" s="578">
        <v>-0.127</v>
      </c>
      <c r="Q93" s="578">
        <v>-0.126</v>
      </c>
      <c r="R93" s="201"/>
    </row>
    <row r="94" spans="2:18" ht="15" customHeight="1" x14ac:dyDescent="0.25">
      <c r="B94" s="636"/>
      <c r="C94" s="136" t="s">
        <v>199</v>
      </c>
      <c r="D94" s="578">
        <v>0.107</v>
      </c>
      <c r="E94" s="578">
        <v>7.1999999999999995E-2</v>
      </c>
      <c r="F94" s="578">
        <v>-2.7E-2</v>
      </c>
      <c r="G94" s="578">
        <v>-0.113</v>
      </c>
      <c r="H94" s="578">
        <v>-0.152</v>
      </c>
      <c r="I94" s="578">
        <v>-0.21199999999999999</v>
      </c>
      <c r="J94" s="578">
        <v>-0.21099999999999999</v>
      </c>
      <c r="K94" s="578">
        <v>-0.17599999999999999</v>
      </c>
      <c r="L94" s="578">
        <v>-0.17</v>
      </c>
      <c r="M94" s="578">
        <v>-0.106</v>
      </c>
      <c r="N94" s="578">
        <v>-0.13900000000000001</v>
      </c>
      <c r="O94" s="578">
        <v>-0.115</v>
      </c>
      <c r="P94" s="578">
        <v>-0.124</v>
      </c>
      <c r="Q94" s="578">
        <v>-0.13700000000000001</v>
      </c>
      <c r="R94" s="201"/>
    </row>
    <row r="95" spans="2:18" ht="15" customHeight="1" x14ac:dyDescent="0.25">
      <c r="B95" s="636"/>
      <c r="C95" s="136" t="s">
        <v>200</v>
      </c>
      <c r="D95" s="578">
        <v>-8.0000000000000002E-3</v>
      </c>
      <c r="E95" s="578">
        <v>-9.5000000000000001E-2</v>
      </c>
      <c r="F95" s="578">
        <v>-0.17100000000000001</v>
      </c>
      <c r="G95" s="578">
        <v>-0.22800000000000001</v>
      </c>
      <c r="H95" s="578">
        <v>-0.126</v>
      </c>
      <c r="I95" s="578">
        <v>-0.20699999999999999</v>
      </c>
      <c r="J95" s="578">
        <v>-0.2</v>
      </c>
      <c r="K95" s="578">
        <v>-0.18</v>
      </c>
      <c r="L95" s="578">
        <v>-0.17</v>
      </c>
      <c r="M95" s="578">
        <v>-0.161</v>
      </c>
      <c r="N95" s="578">
        <v>-0.188</v>
      </c>
      <c r="O95" s="578">
        <v>-0.185</v>
      </c>
      <c r="P95" s="578">
        <v>-0.16900000000000001</v>
      </c>
      <c r="Q95" s="578">
        <v>-0.157</v>
      </c>
      <c r="R95" s="201"/>
    </row>
    <row r="96" spans="2:18" ht="15" customHeight="1" x14ac:dyDescent="0.25">
      <c r="B96" s="636"/>
      <c r="C96" s="136" t="s">
        <v>464</v>
      </c>
      <c r="D96" s="578">
        <v>-0.104</v>
      </c>
      <c r="E96" s="578">
        <v>-6.9000000000000006E-2</v>
      </c>
      <c r="F96" s="578">
        <v>-7.5999999999999998E-2</v>
      </c>
      <c r="G96" s="578">
        <v>-8.2000000000000003E-2</v>
      </c>
      <c r="H96" s="578">
        <v>-8.1000000000000003E-2</v>
      </c>
      <c r="I96" s="578">
        <v>-0.11700000000000001</v>
      </c>
      <c r="J96" s="578">
        <v>-0.10299999999999999</v>
      </c>
      <c r="K96" s="578">
        <v>-0.18099999999999999</v>
      </c>
      <c r="L96" s="578">
        <v>-0.16700000000000001</v>
      </c>
      <c r="M96" s="578">
        <v>-0.158</v>
      </c>
      <c r="N96" s="578">
        <v>-0.186</v>
      </c>
      <c r="O96" s="578">
        <v>-0.20599999999999999</v>
      </c>
      <c r="P96" s="578">
        <v>-0.189</v>
      </c>
      <c r="Q96" s="578">
        <v>-0.17699999999999999</v>
      </c>
      <c r="R96" s="201"/>
    </row>
    <row r="97" spans="2:18" ht="15" customHeight="1" x14ac:dyDescent="0.25">
      <c r="B97" s="636"/>
      <c r="C97" s="136" t="s">
        <v>468</v>
      </c>
      <c r="D97" s="578">
        <v>-4.9000000000000002E-2</v>
      </c>
      <c r="E97" s="578">
        <v>-4.2000000000000003E-2</v>
      </c>
      <c r="F97" s="578">
        <v>-1.7000000000000001E-2</v>
      </c>
      <c r="G97" s="578">
        <v>6.0000000000000001E-3</v>
      </c>
      <c r="H97" s="578">
        <v>2.7E-2</v>
      </c>
      <c r="I97" s="578">
        <v>2.5999999999999999E-2</v>
      </c>
      <c r="J97" s="578">
        <v>-9.1999999999999998E-2</v>
      </c>
      <c r="K97" s="578">
        <v>-0.158</v>
      </c>
      <c r="L97" s="578">
        <v>-0.13500000000000001</v>
      </c>
      <c r="M97" s="578">
        <v>-0.13800000000000001</v>
      </c>
      <c r="N97" s="578">
        <v>-0.17</v>
      </c>
      <c r="O97" s="578">
        <v>-0.188</v>
      </c>
      <c r="P97" s="578">
        <v>-0.19600000000000001</v>
      </c>
      <c r="Q97" s="578">
        <v>-0.157</v>
      </c>
      <c r="R97" s="201"/>
    </row>
    <row r="98" spans="2:18" ht="15" customHeight="1" x14ac:dyDescent="0.25">
      <c r="B98" s="636"/>
      <c r="C98" s="136" t="s">
        <v>449</v>
      </c>
      <c r="D98" s="578">
        <v>0.373</v>
      </c>
      <c r="E98" s="578">
        <v>0.33</v>
      </c>
      <c r="F98" s="578">
        <v>0.28299999999999997</v>
      </c>
      <c r="G98" s="578">
        <v>0.248</v>
      </c>
      <c r="H98" s="578">
        <v>0.22</v>
      </c>
      <c r="I98" s="578">
        <v>5.6000000000000001E-2</v>
      </c>
      <c r="J98" s="578">
        <v>-5.2999999999999999E-2</v>
      </c>
      <c r="K98" s="578">
        <v>-0.124</v>
      </c>
      <c r="L98" s="578">
        <v>-0.114</v>
      </c>
      <c r="M98" s="578">
        <v>-0.121</v>
      </c>
      <c r="N98" s="578">
        <v>-0.155</v>
      </c>
      <c r="O98" s="578">
        <v>-0.17</v>
      </c>
      <c r="P98" s="578">
        <v>-0.17899999999999999</v>
      </c>
      <c r="Q98" s="578">
        <v>-0.13700000000000001</v>
      </c>
      <c r="R98" s="201"/>
    </row>
    <row r="99" spans="2:18" ht="15" customHeight="1" x14ac:dyDescent="0.25">
      <c r="B99" s="636"/>
      <c r="C99" s="136" t="s">
        <v>450</v>
      </c>
      <c r="D99" s="578">
        <v>0.60199999999999998</v>
      </c>
      <c r="E99" s="578">
        <v>0.496</v>
      </c>
      <c r="F99" s="578">
        <v>0.38800000000000001</v>
      </c>
      <c r="G99" s="578">
        <v>0.28199999999999997</v>
      </c>
      <c r="H99" s="578">
        <v>0.17699999999999999</v>
      </c>
      <c r="I99" s="578">
        <v>5.5E-2</v>
      </c>
      <c r="J99" s="578">
        <v>-2.1000000000000001E-2</v>
      </c>
      <c r="K99" s="578">
        <v>-1.7000000000000001E-2</v>
      </c>
      <c r="L99" s="578">
        <v>-1.7999999999999999E-2</v>
      </c>
      <c r="M99" s="578">
        <v>-3.9E-2</v>
      </c>
      <c r="N99" s="578">
        <v>-7.0000000000000007E-2</v>
      </c>
      <c r="O99" s="578">
        <v>-0.112</v>
      </c>
      <c r="P99" s="578">
        <v>-0.121</v>
      </c>
      <c r="Q99" s="578">
        <v>-0.109</v>
      </c>
      <c r="R99" s="201"/>
    </row>
    <row r="100" spans="2:18" ht="15" customHeight="1" x14ac:dyDescent="0.25">
      <c r="B100" s="636"/>
      <c r="C100" s="136" t="s">
        <v>451</v>
      </c>
      <c r="D100" s="578">
        <v>0.69399999999999995</v>
      </c>
      <c r="E100" s="578">
        <v>0.54400000000000004</v>
      </c>
      <c r="F100" s="578">
        <v>0.39400000000000002</v>
      </c>
      <c r="G100" s="578">
        <v>0.316</v>
      </c>
      <c r="H100" s="578">
        <v>0.20300000000000001</v>
      </c>
      <c r="I100" s="578">
        <v>0.123</v>
      </c>
      <c r="J100" s="578">
        <v>1.2999999999999999E-2</v>
      </c>
      <c r="K100" s="578">
        <v>0</v>
      </c>
      <c r="L100" s="578">
        <v>-1.7999999999999999E-2</v>
      </c>
      <c r="M100" s="578">
        <v>-3.5999999999999997E-2</v>
      </c>
      <c r="N100" s="578">
        <v>-5.8000000000000003E-2</v>
      </c>
      <c r="O100" s="578">
        <v>-6.6000000000000003E-2</v>
      </c>
      <c r="P100" s="578">
        <v>-8.3000000000000004E-2</v>
      </c>
      <c r="Q100" s="578">
        <v>-0.107</v>
      </c>
      <c r="R100" s="201"/>
    </row>
    <row r="101" spans="2:18" ht="15" customHeight="1" x14ac:dyDescent="0.25">
      <c r="B101" s="636"/>
      <c r="C101" s="136" t="s">
        <v>452</v>
      </c>
      <c r="D101" s="578">
        <v>0.59099999999999997</v>
      </c>
      <c r="E101" s="578">
        <v>0.433</v>
      </c>
      <c r="F101" s="578">
        <v>0.313</v>
      </c>
      <c r="G101" s="578">
        <v>0.19400000000000001</v>
      </c>
      <c r="H101" s="578">
        <v>0.113</v>
      </c>
      <c r="I101" s="578">
        <v>2.8000000000000001E-2</v>
      </c>
      <c r="J101" s="578">
        <v>-1.2E-2</v>
      </c>
      <c r="K101" s="578">
        <v>-5.1999999999999998E-2</v>
      </c>
      <c r="L101" s="578">
        <v>-5.2999999999999999E-2</v>
      </c>
      <c r="M101" s="578">
        <v>-7.0999999999999994E-2</v>
      </c>
      <c r="N101" s="578">
        <v>-6.8000000000000005E-2</v>
      </c>
      <c r="O101" s="578">
        <v>-7.3999999999999996E-2</v>
      </c>
      <c r="P101" s="578">
        <v>-0.10299999999999999</v>
      </c>
      <c r="Q101" s="578">
        <v>-0.127</v>
      </c>
      <c r="R101" s="201"/>
    </row>
    <row r="102" spans="2:18" ht="15" customHeight="1" x14ac:dyDescent="0.25">
      <c r="B102" s="636"/>
      <c r="C102" s="136" t="s">
        <v>469</v>
      </c>
      <c r="D102" s="578">
        <v>0.35</v>
      </c>
      <c r="E102" s="578">
        <v>0.23899999999999999</v>
      </c>
      <c r="F102" s="578">
        <v>0.127</v>
      </c>
      <c r="G102" s="578">
        <v>3.1E-2</v>
      </c>
      <c r="H102" s="578">
        <v>-5.8000000000000003E-2</v>
      </c>
      <c r="I102" s="578">
        <v>-0.10100000000000001</v>
      </c>
      <c r="J102" s="578">
        <v>-0.108</v>
      </c>
      <c r="K102" s="578">
        <v>-0.12</v>
      </c>
      <c r="L102" s="578">
        <v>-9.5000000000000001E-2</v>
      </c>
      <c r="M102" s="578">
        <v>-0.09</v>
      </c>
      <c r="N102" s="578">
        <v>-9.2999999999999999E-2</v>
      </c>
      <c r="O102" s="578">
        <v>-0.13500000000000001</v>
      </c>
      <c r="P102" s="578">
        <v>-0.16800000000000001</v>
      </c>
      <c r="Q102" s="578">
        <v>-0.19500000000000001</v>
      </c>
      <c r="R102" s="201"/>
    </row>
    <row r="103" spans="2:18" ht="15" customHeight="1" x14ac:dyDescent="0.25">
      <c r="B103" s="636"/>
      <c r="C103" s="136" t="s">
        <v>465</v>
      </c>
      <c r="D103" s="578">
        <v>0.26900000000000002</v>
      </c>
      <c r="E103" s="578">
        <v>0.159</v>
      </c>
      <c r="F103" s="578">
        <v>4.8000000000000001E-2</v>
      </c>
      <c r="G103" s="578">
        <v>0.01</v>
      </c>
      <c r="H103" s="578">
        <v>-6.4000000000000001E-2</v>
      </c>
      <c r="I103" s="578">
        <v>-6.8000000000000005E-2</v>
      </c>
      <c r="J103" s="578">
        <v>-7.2999999999999995E-2</v>
      </c>
      <c r="K103" s="578">
        <v>-8.1000000000000003E-2</v>
      </c>
      <c r="L103" s="578">
        <v>-7.3999999999999996E-2</v>
      </c>
      <c r="M103" s="578">
        <v>-8.4000000000000005E-2</v>
      </c>
      <c r="N103" s="578">
        <v>-0.156</v>
      </c>
      <c r="O103" s="578">
        <v>-0.20200000000000001</v>
      </c>
      <c r="P103" s="578">
        <v>-0.23599999999999999</v>
      </c>
      <c r="Q103" s="578">
        <v>-0.26300000000000001</v>
      </c>
      <c r="R103" s="201"/>
    </row>
    <row r="104" spans="2:18" ht="15" customHeight="1" x14ac:dyDescent="0.25">
      <c r="B104" s="637"/>
      <c r="C104" s="136" t="s">
        <v>466</v>
      </c>
      <c r="D104" s="578">
        <v>-0.17399999999999999</v>
      </c>
      <c r="E104" s="578">
        <v>-0.251</v>
      </c>
      <c r="F104" s="578">
        <v>-0.32800000000000001</v>
      </c>
      <c r="G104" s="578">
        <v>-0.38100000000000001</v>
      </c>
      <c r="H104" s="578">
        <v>-0.40400000000000003</v>
      </c>
      <c r="I104" s="578">
        <v>-0.40500000000000003</v>
      </c>
      <c r="J104" s="578">
        <v>-0.40400000000000003</v>
      </c>
      <c r="K104" s="578">
        <v>-0.40600000000000003</v>
      </c>
      <c r="L104" s="578">
        <v>-0.40600000000000003</v>
      </c>
      <c r="M104" s="578">
        <v>-0.41199999999999998</v>
      </c>
      <c r="N104" s="578">
        <v>-0.42499999999999999</v>
      </c>
      <c r="O104" s="578">
        <v>-0.437</v>
      </c>
      <c r="P104" s="578">
        <v>-0.44700000000000001</v>
      </c>
      <c r="Q104" s="578">
        <v>-0.45600000000000002</v>
      </c>
      <c r="R104" s="201"/>
    </row>
    <row r="105" spans="2:18" s="313" customFormat="1" ht="15" hidden="1" customHeight="1" x14ac:dyDescent="0.25">
      <c r="C105" s="249" t="s">
        <v>197</v>
      </c>
      <c r="D105" s="197">
        <f t="shared" ref="D105:Q105" si="5">SUM(D92:D104)</f>
        <v>2.9770000000000003</v>
      </c>
      <c r="E105" s="198">
        <f t="shared" si="5"/>
        <v>2.1240000000000001</v>
      </c>
      <c r="F105" s="199">
        <f t="shared" si="5"/>
        <v>1.1719999999999999</v>
      </c>
      <c r="G105" s="199">
        <f t="shared" si="5"/>
        <v>0.40499999999999992</v>
      </c>
      <c r="H105" s="199">
        <f t="shared" si="5"/>
        <v>-0.14300000000000002</v>
      </c>
      <c r="I105" s="199">
        <f t="shared" si="5"/>
        <v>-1.1659999999999997</v>
      </c>
      <c r="J105" s="199">
        <f t="shared" si="5"/>
        <v>-1.641</v>
      </c>
      <c r="K105" s="199">
        <f t="shared" si="5"/>
        <v>-1.819</v>
      </c>
      <c r="L105" s="199">
        <f t="shared" si="5"/>
        <v>-1.7430000000000003</v>
      </c>
      <c r="M105" s="199">
        <f t="shared" si="5"/>
        <v>-1.6130000000000002</v>
      </c>
      <c r="N105" s="199">
        <f t="shared" si="5"/>
        <v>-1.9750000000000001</v>
      </c>
      <c r="O105" s="199"/>
      <c r="P105" s="199">
        <f t="shared" si="5"/>
        <v>-2.2589999999999999</v>
      </c>
      <c r="Q105" s="199">
        <f t="shared" si="5"/>
        <v>-2.2530000000000001</v>
      </c>
      <c r="R105" s="200"/>
    </row>
    <row r="106" spans="2:18" ht="15" customHeight="1" x14ac:dyDescent="0.25">
      <c r="C106" s="92"/>
      <c r="D106" s="132"/>
      <c r="E106" s="132"/>
      <c r="F106" s="143"/>
      <c r="G106" s="143"/>
      <c r="H106" s="143"/>
      <c r="I106" s="143"/>
      <c r="J106" s="143"/>
      <c r="K106" s="143"/>
      <c r="L106" s="143"/>
      <c r="M106" s="143"/>
      <c r="N106" s="143"/>
      <c r="O106" s="143"/>
      <c r="P106" s="143"/>
      <c r="Q106" s="143"/>
    </row>
    <row r="107" spans="2:18" ht="15" customHeight="1" x14ac:dyDescent="0.25">
      <c r="C107" s="93" t="s">
        <v>253</v>
      </c>
      <c r="R107" s="153"/>
    </row>
    <row r="108" spans="2:18" ht="15" customHeight="1" x14ac:dyDescent="0.25">
      <c r="B108" s="635" t="s">
        <v>271</v>
      </c>
      <c r="C108" s="136" t="s">
        <v>467</v>
      </c>
      <c r="D108" s="578">
        <v>-0.66700000000000004</v>
      </c>
      <c r="E108" s="578">
        <v>-0.66</v>
      </c>
      <c r="F108" s="578">
        <v>-0.624</v>
      </c>
      <c r="G108" s="578">
        <v>-0.59</v>
      </c>
      <c r="H108" s="578">
        <v>-0.55800000000000005</v>
      </c>
      <c r="I108" s="578">
        <v>-0.45800000000000002</v>
      </c>
      <c r="J108" s="578">
        <v>-0.39400000000000002</v>
      </c>
      <c r="K108" s="578">
        <v>-0.32400000000000001</v>
      </c>
      <c r="L108" s="578">
        <v>-0.33600000000000002</v>
      </c>
      <c r="M108" s="578">
        <v>-0.21299999999999999</v>
      </c>
      <c r="N108" s="578">
        <v>-0.25600000000000001</v>
      </c>
      <c r="O108" s="578">
        <v>-0.20899999999999999</v>
      </c>
      <c r="P108" s="578">
        <v>-0.23100000000000001</v>
      </c>
      <c r="Q108" s="578">
        <v>-0.216</v>
      </c>
      <c r="R108" s="201"/>
    </row>
    <row r="109" spans="2:18" ht="15" customHeight="1" x14ac:dyDescent="0.25">
      <c r="B109" s="636"/>
      <c r="C109" s="136" t="s">
        <v>198</v>
      </c>
      <c r="D109" s="578">
        <v>-0.58899999999999997</v>
      </c>
      <c r="E109" s="578">
        <v>-0.6</v>
      </c>
      <c r="F109" s="578">
        <v>-0.58099999999999996</v>
      </c>
      <c r="G109" s="578">
        <v>-0.51</v>
      </c>
      <c r="H109" s="578">
        <v>-0.46200000000000002</v>
      </c>
      <c r="I109" s="578">
        <v>-0.41299999999999998</v>
      </c>
      <c r="J109" s="578">
        <v>-0.39300000000000002</v>
      </c>
      <c r="K109" s="578">
        <v>-0.32600000000000001</v>
      </c>
      <c r="L109" s="578">
        <v>-0.33500000000000002</v>
      </c>
      <c r="M109" s="578">
        <v>-0.215</v>
      </c>
      <c r="N109" s="578">
        <v>-0.25700000000000001</v>
      </c>
      <c r="O109" s="578">
        <v>-0.21</v>
      </c>
      <c r="P109" s="578">
        <v>-0.23200000000000001</v>
      </c>
      <c r="Q109" s="578">
        <v>-0.23200000000000001</v>
      </c>
      <c r="R109" s="201"/>
    </row>
    <row r="110" spans="2:18" ht="15" customHeight="1" x14ac:dyDescent="0.25">
      <c r="B110" s="636"/>
      <c r="C110" s="136" t="s">
        <v>199</v>
      </c>
      <c r="D110" s="578">
        <v>-0.52600000000000002</v>
      </c>
      <c r="E110" s="578">
        <v>-0.52</v>
      </c>
      <c r="F110" s="578">
        <v>-0.48499999999999999</v>
      </c>
      <c r="G110" s="578">
        <v>-0.51800000000000002</v>
      </c>
      <c r="H110" s="578">
        <v>-0.47399999999999998</v>
      </c>
      <c r="I110" s="578">
        <v>-0.39700000000000002</v>
      </c>
      <c r="J110" s="578">
        <v>-0.39</v>
      </c>
      <c r="K110" s="578">
        <v>-0.32900000000000001</v>
      </c>
      <c r="L110" s="578">
        <v>-0.33400000000000002</v>
      </c>
      <c r="M110" s="578">
        <v>-0.218</v>
      </c>
      <c r="N110" s="578">
        <v>-0.25900000000000001</v>
      </c>
      <c r="O110" s="578">
        <v>-0.21199999999999999</v>
      </c>
      <c r="P110" s="578">
        <v>-0.23300000000000001</v>
      </c>
      <c r="Q110" s="578">
        <v>-0.255</v>
      </c>
      <c r="R110" s="201"/>
    </row>
    <row r="111" spans="2:18" ht="15" customHeight="1" x14ac:dyDescent="0.25">
      <c r="B111" s="636"/>
      <c r="C111" s="136" t="s">
        <v>200</v>
      </c>
      <c r="D111" s="578">
        <v>-0.34200000000000003</v>
      </c>
      <c r="E111" s="578">
        <v>-0.45</v>
      </c>
      <c r="F111" s="578">
        <v>-0.52100000000000002</v>
      </c>
      <c r="G111" s="578">
        <v>-0.54900000000000004</v>
      </c>
      <c r="H111" s="578">
        <v>-0.159</v>
      </c>
      <c r="I111" s="578">
        <v>-0.33200000000000002</v>
      </c>
      <c r="J111" s="578">
        <v>-0.34899999999999998</v>
      </c>
      <c r="K111" s="578">
        <v>-0.33300000000000002</v>
      </c>
      <c r="L111" s="578">
        <v>-0.33300000000000002</v>
      </c>
      <c r="M111" s="578">
        <v>-0.32</v>
      </c>
      <c r="N111" s="578">
        <v>-0.34699999999999998</v>
      </c>
      <c r="O111" s="578">
        <v>-0.33300000000000002</v>
      </c>
      <c r="P111" s="578">
        <v>-0.312</v>
      </c>
      <c r="Q111" s="578">
        <v>-0.29299999999999998</v>
      </c>
      <c r="R111" s="201"/>
    </row>
    <row r="112" spans="2:18" ht="15" customHeight="1" x14ac:dyDescent="0.25">
      <c r="B112" s="636"/>
      <c r="C112" s="136" t="s">
        <v>464</v>
      </c>
      <c r="D112" s="578">
        <v>-0.35599999999999998</v>
      </c>
      <c r="E112" s="578">
        <v>-0.16600000000000001</v>
      </c>
      <c r="F112" s="578">
        <v>-4.9000000000000002E-2</v>
      </c>
      <c r="G112" s="578">
        <v>6.4000000000000001E-2</v>
      </c>
      <c r="H112" s="578">
        <v>0.19</v>
      </c>
      <c r="I112" s="578">
        <v>-9.4E-2</v>
      </c>
      <c r="J112" s="578">
        <v>-0.13100000000000001</v>
      </c>
      <c r="K112" s="578">
        <v>-0.33900000000000002</v>
      </c>
      <c r="L112" s="578">
        <v>-0.33300000000000002</v>
      </c>
      <c r="M112" s="578">
        <v>-0.32200000000000001</v>
      </c>
      <c r="N112" s="578">
        <v>-0.34799999999999998</v>
      </c>
      <c r="O112" s="578">
        <v>-0.374</v>
      </c>
      <c r="P112" s="578">
        <v>-0.35199999999999998</v>
      </c>
      <c r="Q112" s="578">
        <v>-0.33200000000000002</v>
      </c>
      <c r="R112" s="201"/>
    </row>
    <row r="113" spans="2:18" ht="15" customHeight="1" x14ac:dyDescent="0.25">
      <c r="B113" s="636"/>
      <c r="C113" s="136" t="s">
        <v>468</v>
      </c>
      <c r="D113" s="578">
        <v>-0.106</v>
      </c>
      <c r="E113" s="578">
        <v>-7.0000000000000007E-2</v>
      </c>
      <c r="F113" s="578">
        <v>1.0999999999999999E-2</v>
      </c>
      <c r="G113" s="578">
        <v>8.5000000000000006E-2</v>
      </c>
      <c r="H113" s="578">
        <v>0.154</v>
      </c>
      <c r="I113" s="578">
        <v>0.08</v>
      </c>
      <c r="J113" s="578">
        <v>-0.16800000000000001</v>
      </c>
      <c r="K113" s="578">
        <v>-0.34799999999999998</v>
      </c>
      <c r="L113" s="578">
        <v>-0.32200000000000001</v>
      </c>
      <c r="M113" s="578">
        <v>-0.32500000000000001</v>
      </c>
      <c r="N113" s="578">
        <v>-0.35</v>
      </c>
      <c r="O113" s="578">
        <v>-0.373</v>
      </c>
      <c r="P113" s="578">
        <v>-0.39</v>
      </c>
      <c r="Q113" s="578">
        <v>-0.33200000000000002</v>
      </c>
      <c r="R113" s="201"/>
    </row>
    <row r="114" spans="2:18" ht="15" customHeight="1" x14ac:dyDescent="0.25">
      <c r="B114" s="636"/>
      <c r="C114" s="136" t="s">
        <v>449</v>
      </c>
      <c r="D114" s="578">
        <v>0.67900000000000005</v>
      </c>
      <c r="E114" s="578">
        <v>0.59799999999999998</v>
      </c>
      <c r="F114" s="578">
        <v>0.51</v>
      </c>
      <c r="G114" s="578">
        <v>0.44800000000000001</v>
      </c>
      <c r="H114" s="578">
        <v>0.40100000000000002</v>
      </c>
      <c r="I114" s="578">
        <v>9.2999999999999999E-2</v>
      </c>
      <c r="J114" s="578">
        <v>-0.155</v>
      </c>
      <c r="K114" s="578">
        <v>-0.311</v>
      </c>
      <c r="L114" s="578">
        <v>-0.29699999999999999</v>
      </c>
      <c r="M114" s="578">
        <v>-0.316</v>
      </c>
      <c r="N114" s="578">
        <v>-0.34699999999999998</v>
      </c>
      <c r="O114" s="578">
        <v>-0.37</v>
      </c>
      <c r="P114" s="578">
        <v>-0.38800000000000001</v>
      </c>
      <c r="Q114" s="578">
        <v>-0.32900000000000001</v>
      </c>
      <c r="R114" s="201"/>
    </row>
    <row r="115" spans="2:18" ht="15" customHeight="1" x14ac:dyDescent="0.25">
      <c r="B115" s="636"/>
      <c r="C115" s="136" t="s">
        <v>450</v>
      </c>
      <c r="D115" s="578">
        <v>0.75900000000000001</v>
      </c>
      <c r="E115" s="578">
        <v>0.59799999999999998</v>
      </c>
      <c r="F115" s="578">
        <v>0.433</v>
      </c>
      <c r="G115" s="578">
        <v>0.27300000000000002</v>
      </c>
      <c r="H115" s="578">
        <v>0.11700000000000001</v>
      </c>
      <c r="I115" s="578">
        <v>-8.1000000000000003E-2</v>
      </c>
      <c r="J115" s="578">
        <v>-0.19400000000000001</v>
      </c>
      <c r="K115" s="578">
        <v>-0.19900000000000001</v>
      </c>
      <c r="L115" s="578">
        <v>-0.22600000000000001</v>
      </c>
      <c r="M115" s="578">
        <v>-0.252</v>
      </c>
      <c r="N115" s="578">
        <v>-0.28599999999999998</v>
      </c>
      <c r="O115" s="578">
        <v>-0.34</v>
      </c>
      <c r="P115" s="578">
        <v>-0.35899999999999999</v>
      </c>
      <c r="Q115" s="578">
        <v>-0.33500000000000002</v>
      </c>
      <c r="R115" s="201"/>
    </row>
    <row r="116" spans="2:18" ht="15" customHeight="1" x14ac:dyDescent="0.25">
      <c r="B116" s="636"/>
      <c r="C116" s="136" t="s">
        <v>451</v>
      </c>
      <c r="D116" s="578">
        <v>0.74</v>
      </c>
      <c r="E116" s="578">
        <v>0.54400000000000004</v>
      </c>
      <c r="F116" s="578">
        <v>0.34799999999999998</v>
      </c>
      <c r="G116" s="578">
        <v>0.246</v>
      </c>
      <c r="H116" s="578">
        <v>0.1</v>
      </c>
      <c r="I116" s="578">
        <v>-2.5999999999999999E-2</v>
      </c>
      <c r="J116" s="578">
        <v>-0.14299999999999999</v>
      </c>
      <c r="K116" s="578">
        <v>-0.20899999999999999</v>
      </c>
      <c r="L116" s="578">
        <v>-0.23300000000000001</v>
      </c>
      <c r="M116" s="578">
        <v>-0.26</v>
      </c>
      <c r="N116" s="578">
        <v>-0.29099999999999998</v>
      </c>
      <c r="O116" s="578">
        <v>-0.311</v>
      </c>
      <c r="P116" s="578">
        <v>-0.32800000000000001</v>
      </c>
      <c r="Q116" s="578">
        <v>-0.34100000000000003</v>
      </c>
      <c r="R116" s="201"/>
    </row>
    <row r="117" spans="2:18" ht="15" customHeight="1" x14ac:dyDescent="0.25">
      <c r="B117" s="636"/>
      <c r="C117" s="136" t="s">
        <v>452</v>
      </c>
      <c r="D117" s="578">
        <v>0.35199999999999998</v>
      </c>
      <c r="E117" s="578">
        <v>0.189</v>
      </c>
      <c r="F117" s="578">
        <v>6.4000000000000001E-2</v>
      </c>
      <c r="G117" s="578">
        <v>-5.8999999999999997E-2</v>
      </c>
      <c r="H117" s="578">
        <v>-0.14099999999999999</v>
      </c>
      <c r="I117" s="578">
        <v>-0.22</v>
      </c>
      <c r="J117" s="578">
        <v>-0.246</v>
      </c>
      <c r="K117" s="578">
        <v>-0.27500000000000002</v>
      </c>
      <c r="L117" s="578">
        <v>-0.28699999999999998</v>
      </c>
      <c r="M117" s="578">
        <v>-0.307</v>
      </c>
      <c r="N117" s="578">
        <v>-0.32100000000000001</v>
      </c>
      <c r="O117" s="578">
        <v>-0.34</v>
      </c>
      <c r="P117" s="578">
        <v>-0.35099999999999998</v>
      </c>
      <c r="Q117" s="578">
        <v>-0.36299999999999999</v>
      </c>
      <c r="R117" s="201"/>
    </row>
    <row r="118" spans="2:18" ht="15" customHeight="1" x14ac:dyDescent="0.25">
      <c r="B118" s="636"/>
      <c r="C118" s="136" t="s">
        <v>469</v>
      </c>
      <c r="D118" s="578">
        <v>0.13100000000000001</v>
      </c>
      <c r="E118" s="578">
        <v>1.9E-2</v>
      </c>
      <c r="F118" s="578">
        <v>-9.2999999999999999E-2</v>
      </c>
      <c r="G118" s="578">
        <v>-0.191</v>
      </c>
      <c r="H118" s="578">
        <v>-0.28000000000000003</v>
      </c>
      <c r="I118" s="578">
        <v>-0.317</v>
      </c>
      <c r="J118" s="578">
        <v>-0.32400000000000001</v>
      </c>
      <c r="K118" s="578">
        <v>-0.33900000000000002</v>
      </c>
      <c r="L118" s="578">
        <v>-0.34</v>
      </c>
      <c r="M118" s="578">
        <v>-0.34699999999999998</v>
      </c>
      <c r="N118" s="578">
        <v>-0.36499999999999999</v>
      </c>
      <c r="O118" s="578">
        <v>-0.377</v>
      </c>
      <c r="P118" s="578">
        <v>-0.38900000000000001</v>
      </c>
      <c r="Q118" s="578">
        <v>-0.4</v>
      </c>
      <c r="R118" s="201"/>
    </row>
    <row r="119" spans="2:18" ht="15" customHeight="1" x14ac:dyDescent="0.25">
      <c r="B119" s="636"/>
      <c r="C119" s="136" t="s">
        <v>465</v>
      </c>
      <c r="D119" s="578">
        <v>1E-3</v>
      </c>
      <c r="E119" s="578">
        <v>-0.114</v>
      </c>
      <c r="F119" s="578">
        <v>-0.22800000000000001</v>
      </c>
      <c r="G119" s="578">
        <v>-0.26700000000000002</v>
      </c>
      <c r="H119" s="578">
        <v>-0.34300000000000003</v>
      </c>
      <c r="I119" s="578">
        <v>-0.34200000000000003</v>
      </c>
      <c r="J119" s="578">
        <v>-0.34699999999999998</v>
      </c>
      <c r="K119" s="578">
        <v>-0.35599999999999998</v>
      </c>
      <c r="L119" s="578">
        <v>-0.36499999999999999</v>
      </c>
      <c r="M119" s="578">
        <v>-0.379</v>
      </c>
      <c r="N119" s="578">
        <v>-0.39500000000000002</v>
      </c>
      <c r="O119" s="578">
        <v>-0.40899999999999997</v>
      </c>
      <c r="P119" s="578">
        <v>-0.42</v>
      </c>
      <c r="Q119" s="578">
        <v>-0.43</v>
      </c>
      <c r="R119" s="201"/>
    </row>
    <row r="120" spans="2:18" ht="15" customHeight="1" x14ac:dyDescent="0.25">
      <c r="B120" s="637"/>
      <c r="C120" s="136" t="s">
        <v>466</v>
      </c>
      <c r="D120" s="578">
        <v>-0.188</v>
      </c>
      <c r="E120" s="578">
        <v>-0.27</v>
      </c>
      <c r="F120" s="578">
        <v>-0.35299999999999998</v>
      </c>
      <c r="G120" s="578">
        <v>-0.41099999999999998</v>
      </c>
      <c r="H120" s="578">
        <v>-0.435</v>
      </c>
      <c r="I120" s="578">
        <v>-0.435</v>
      </c>
      <c r="J120" s="578">
        <v>-0.437</v>
      </c>
      <c r="K120" s="578">
        <v>-0.442</v>
      </c>
      <c r="L120" s="578">
        <v>-0.44600000000000001</v>
      </c>
      <c r="M120" s="578">
        <v>-0.45300000000000001</v>
      </c>
      <c r="N120" s="578">
        <v>-0.46200000000000002</v>
      </c>
      <c r="O120" s="578">
        <v>-0.47</v>
      </c>
      <c r="P120" s="578">
        <v>-0.47799999999999998</v>
      </c>
      <c r="Q120" s="578">
        <v>-0.48399999999999999</v>
      </c>
      <c r="R120" s="201"/>
    </row>
    <row r="121" spans="2:18" s="313" customFormat="1" ht="15" hidden="1" customHeight="1" x14ac:dyDescent="0.25">
      <c r="C121" s="249" t="s">
        <v>197</v>
      </c>
      <c r="D121" s="197">
        <f t="shared" ref="D121:Q121" si="6">SUM(D108:D120)</f>
        <v>-0.11199999999999971</v>
      </c>
      <c r="E121" s="198">
        <f t="shared" si="6"/>
        <v>-0.90199999999999991</v>
      </c>
      <c r="F121" s="199">
        <f>SUM(F108:F120)</f>
        <v>-1.5679999999999996</v>
      </c>
      <c r="G121" s="199">
        <f>SUM(G108:G120)</f>
        <v>-1.9790000000000001</v>
      </c>
      <c r="H121" s="199">
        <f t="shared" si="6"/>
        <v>-1.8900000000000001</v>
      </c>
      <c r="I121" s="199">
        <f t="shared" si="6"/>
        <v>-2.9420000000000002</v>
      </c>
      <c r="J121" s="199">
        <f t="shared" si="6"/>
        <v>-3.6709999999999994</v>
      </c>
      <c r="K121" s="199">
        <f t="shared" si="6"/>
        <v>-4.13</v>
      </c>
      <c r="L121" s="199">
        <f t="shared" si="6"/>
        <v>-4.1869999999999994</v>
      </c>
      <c r="M121" s="199">
        <f t="shared" si="6"/>
        <v>-3.9269999999999996</v>
      </c>
      <c r="N121" s="199">
        <f t="shared" si="6"/>
        <v>-4.2840000000000007</v>
      </c>
      <c r="O121" s="199"/>
      <c r="P121" s="199">
        <f t="shared" si="6"/>
        <v>-4.4629999999999992</v>
      </c>
      <c r="Q121" s="199">
        <f t="shared" si="6"/>
        <v>-4.3420000000000005</v>
      </c>
      <c r="R121" s="200"/>
    </row>
    <row r="122" spans="2:18" ht="15" customHeight="1" x14ac:dyDescent="0.25">
      <c r="C122" s="334"/>
      <c r="D122" s="132"/>
      <c r="E122" s="132"/>
      <c r="F122" s="143"/>
      <c r="G122" s="143"/>
      <c r="H122" s="143"/>
      <c r="I122" s="143"/>
      <c r="J122" s="143"/>
      <c r="K122" s="143"/>
      <c r="L122" s="143"/>
      <c r="M122" s="143"/>
      <c r="N122" s="143"/>
      <c r="O122" s="143"/>
      <c r="P122" s="143"/>
      <c r="Q122" s="143"/>
    </row>
    <row r="123" spans="2:18" ht="15" customHeight="1" x14ac:dyDescent="0.25">
      <c r="C123" s="93" t="s">
        <v>254</v>
      </c>
      <c r="R123" s="153"/>
    </row>
    <row r="124" spans="2:18" ht="15" customHeight="1" x14ac:dyDescent="0.25">
      <c r="B124" s="635" t="s">
        <v>271</v>
      </c>
      <c r="C124" s="136" t="s">
        <v>467</v>
      </c>
      <c r="D124" s="578">
        <v>-0.13</v>
      </c>
      <c r="E124" s="578">
        <v>-9.5000000000000001E-2</v>
      </c>
      <c r="F124" s="578">
        <v>-5.3999999999999999E-2</v>
      </c>
      <c r="G124" s="578">
        <v>-0.04</v>
      </c>
      <c r="H124" s="578">
        <v>-3.1E-2</v>
      </c>
      <c r="I124" s="578">
        <v>-5.0000000000000001E-3</v>
      </c>
      <c r="J124" s="578">
        <v>-4.5999999999999999E-2</v>
      </c>
      <c r="K124" s="578">
        <v>-1.9E-2</v>
      </c>
      <c r="L124" s="578">
        <v>-6.9000000000000006E-2</v>
      </c>
      <c r="M124" s="578">
        <v>1.7000000000000001E-2</v>
      </c>
      <c r="N124" s="578">
        <v>0</v>
      </c>
      <c r="O124" s="578">
        <v>6.2E-2</v>
      </c>
      <c r="P124" s="578">
        <v>8.4000000000000005E-2</v>
      </c>
      <c r="Q124" s="578">
        <v>0.11</v>
      </c>
      <c r="R124" s="201"/>
    </row>
    <row r="125" spans="2:18" ht="15" customHeight="1" x14ac:dyDescent="0.25">
      <c r="B125" s="636"/>
      <c r="C125" s="136" t="s">
        <v>198</v>
      </c>
      <c r="D125" s="578">
        <v>1.0999999999999999E-2</v>
      </c>
      <c r="E125" s="578">
        <v>2.3E-2</v>
      </c>
      <c r="F125" s="578">
        <v>1.6E-2</v>
      </c>
      <c r="G125" s="578">
        <v>3.7999999999999999E-2</v>
      </c>
      <c r="H125" s="578">
        <v>7.4999999999999997E-2</v>
      </c>
      <c r="I125" s="578">
        <v>5.5E-2</v>
      </c>
      <c r="J125" s="578">
        <v>-2.1000000000000001E-2</v>
      </c>
      <c r="K125" s="578">
        <v>0.03</v>
      </c>
      <c r="L125" s="578">
        <v>-2.5999999999999999E-2</v>
      </c>
      <c r="M125" s="578">
        <v>2.9000000000000001E-2</v>
      </c>
      <c r="N125" s="578">
        <v>3.4000000000000002E-2</v>
      </c>
      <c r="O125" s="578">
        <v>9.1999999999999998E-2</v>
      </c>
      <c r="P125" s="578">
        <v>0.108</v>
      </c>
      <c r="Q125" s="578">
        <v>0.11899999999999999</v>
      </c>
      <c r="R125" s="201"/>
    </row>
    <row r="126" spans="2:18" ht="15" customHeight="1" x14ac:dyDescent="0.25">
      <c r="B126" s="636"/>
      <c r="C126" s="136" t="s">
        <v>199</v>
      </c>
      <c r="D126" s="578">
        <v>2E-3</v>
      </c>
      <c r="E126" s="578">
        <v>3.0000000000000001E-3</v>
      </c>
      <c r="F126" s="578">
        <v>-8.9999999999999993E-3</v>
      </c>
      <c r="G126" s="578">
        <v>-2.1000000000000001E-2</v>
      </c>
      <c r="H126" s="578">
        <v>3.0000000000000001E-3</v>
      </c>
      <c r="I126" s="578">
        <v>5.6000000000000001E-2</v>
      </c>
      <c r="J126" s="578">
        <v>-3.6999999999999998E-2</v>
      </c>
      <c r="K126" s="578">
        <v>3.9E-2</v>
      </c>
      <c r="L126" s="578">
        <v>-2.5000000000000001E-2</v>
      </c>
      <c r="M126" s="578">
        <v>3.5999999999999997E-2</v>
      </c>
      <c r="N126" s="578">
        <v>0.04</v>
      </c>
      <c r="O126" s="578">
        <v>9.9000000000000005E-2</v>
      </c>
      <c r="P126" s="578">
        <v>0.115</v>
      </c>
      <c r="Q126" s="578">
        <v>0.11</v>
      </c>
      <c r="R126" s="201"/>
    </row>
    <row r="127" spans="2:18" ht="15" customHeight="1" x14ac:dyDescent="0.25">
      <c r="B127" s="636"/>
      <c r="C127" s="136" t="s">
        <v>200</v>
      </c>
      <c r="D127" s="578">
        <v>4.8000000000000001E-2</v>
      </c>
      <c r="E127" s="578">
        <v>-1.7000000000000001E-2</v>
      </c>
      <c r="F127" s="578">
        <v>-2.9000000000000001E-2</v>
      </c>
      <c r="G127" s="578">
        <v>-3.7999999999999999E-2</v>
      </c>
      <c r="H127" s="578">
        <v>0.192</v>
      </c>
      <c r="I127" s="578">
        <v>0.1</v>
      </c>
      <c r="J127" s="578">
        <v>-2.5999999999999999E-2</v>
      </c>
      <c r="K127" s="578">
        <v>4.3999999999999997E-2</v>
      </c>
      <c r="L127" s="578">
        <v>-2.5000000000000001E-2</v>
      </c>
      <c r="M127" s="578">
        <v>5.0000000000000001E-3</v>
      </c>
      <c r="N127" s="578">
        <v>-1.0999999999999999E-2</v>
      </c>
      <c r="O127" s="578">
        <v>0.02</v>
      </c>
      <c r="P127" s="578">
        <v>6.3E-2</v>
      </c>
      <c r="Q127" s="578">
        <v>8.5000000000000006E-2</v>
      </c>
      <c r="R127" s="201"/>
    </row>
    <row r="128" spans="2:18" ht="15" customHeight="1" x14ac:dyDescent="0.25">
      <c r="B128" s="636"/>
      <c r="C128" s="136" t="s">
        <v>464</v>
      </c>
      <c r="D128" s="578">
        <v>0.111</v>
      </c>
      <c r="E128" s="578">
        <v>0.23799999999999999</v>
      </c>
      <c r="F128" s="578">
        <v>0.32</v>
      </c>
      <c r="G128" s="578">
        <v>0.40100000000000002</v>
      </c>
      <c r="H128" s="578">
        <v>0.49399999999999999</v>
      </c>
      <c r="I128" s="578">
        <v>0.28999999999999998</v>
      </c>
      <c r="J128" s="578">
        <v>7.5999999999999998E-2</v>
      </c>
      <c r="K128" s="578">
        <v>6.2E-2</v>
      </c>
      <c r="L128" s="578">
        <v>-1.7999999999999999E-2</v>
      </c>
      <c r="M128" s="578">
        <v>4.2999999999999997E-2</v>
      </c>
      <c r="N128" s="578">
        <v>-6.0000000000000001E-3</v>
      </c>
      <c r="O128" s="578">
        <v>0</v>
      </c>
      <c r="P128" s="578">
        <v>4.1000000000000002E-2</v>
      </c>
      <c r="Q128" s="578">
        <v>6.2E-2</v>
      </c>
      <c r="R128" s="201"/>
    </row>
    <row r="129" spans="2:18" ht="15" customHeight="1" x14ac:dyDescent="0.25">
      <c r="B129" s="636"/>
      <c r="C129" s="136" t="s">
        <v>468</v>
      </c>
      <c r="D129" s="578">
        <v>0.313</v>
      </c>
      <c r="E129" s="578">
        <v>0.34399999999999997</v>
      </c>
      <c r="F129" s="578">
        <v>0.41399999999999998</v>
      </c>
      <c r="G129" s="578">
        <v>0.48099999999999998</v>
      </c>
      <c r="H129" s="578">
        <v>0.54500000000000004</v>
      </c>
      <c r="I129" s="578">
        <v>0.191</v>
      </c>
      <c r="J129" s="578">
        <v>5.8999999999999997E-2</v>
      </c>
      <c r="K129" s="578">
        <v>-3.4000000000000002E-2</v>
      </c>
      <c r="L129" s="578">
        <v>-1.4999999999999999E-2</v>
      </c>
      <c r="M129" s="578">
        <v>6.2E-2</v>
      </c>
      <c r="N129" s="578">
        <v>1E-3</v>
      </c>
      <c r="O129" s="578">
        <v>1.4999999999999999E-2</v>
      </c>
      <c r="P129" s="578">
        <v>2.5999999999999999E-2</v>
      </c>
      <c r="Q129" s="578">
        <v>6.9000000000000006E-2</v>
      </c>
      <c r="R129" s="201"/>
    </row>
    <row r="130" spans="2:18" ht="15" customHeight="1" x14ac:dyDescent="0.25">
      <c r="B130" s="636"/>
      <c r="C130" s="136" t="s">
        <v>449</v>
      </c>
      <c r="D130" s="578">
        <v>0.59099999999999997</v>
      </c>
      <c r="E130" s="578">
        <v>0.54</v>
      </c>
      <c r="F130" s="578">
        <v>0.48199999999999998</v>
      </c>
      <c r="G130" s="578">
        <v>0.44</v>
      </c>
      <c r="H130" s="578">
        <v>0.40400000000000003</v>
      </c>
      <c r="I130" s="578">
        <v>0.191</v>
      </c>
      <c r="J130" s="578">
        <v>8.2000000000000003E-2</v>
      </c>
      <c r="K130" s="578">
        <v>-1E-3</v>
      </c>
      <c r="L130" s="578">
        <v>-2E-3</v>
      </c>
      <c r="M130" s="578">
        <v>0.02</v>
      </c>
      <c r="N130" s="578">
        <v>1.6E-2</v>
      </c>
      <c r="O130" s="578">
        <v>3.6999999999999998E-2</v>
      </c>
      <c r="P130" s="578">
        <v>4.5999999999999999E-2</v>
      </c>
      <c r="Q130" s="578">
        <v>8.5000000000000006E-2</v>
      </c>
      <c r="R130" s="201"/>
    </row>
    <row r="131" spans="2:18" ht="15" customHeight="1" x14ac:dyDescent="0.25">
      <c r="B131" s="636"/>
      <c r="C131" s="136" t="s">
        <v>450</v>
      </c>
      <c r="D131" s="578">
        <v>0.755</v>
      </c>
      <c r="E131" s="578">
        <v>0.65100000000000002</v>
      </c>
      <c r="F131" s="578">
        <v>0.54300000000000004</v>
      </c>
      <c r="G131" s="578">
        <v>0.437</v>
      </c>
      <c r="H131" s="578">
        <v>0.33400000000000002</v>
      </c>
      <c r="I131" s="578">
        <v>0.14199999999999999</v>
      </c>
      <c r="J131" s="578">
        <v>8.4000000000000005E-2</v>
      </c>
      <c r="K131" s="578">
        <v>5.6000000000000001E-2</v>
      </c>
      <c r="L131" s="578">
        <v>8.5000000000000006E-2</v>
      </c>
      <c r="M131" s="578">
        <v>0.15</v>
      </c>
      <c r="N131" s="578">
        <v>6.9000000000000006E-2</v>
      </c>
      <c r="O131" s="578">
        <v>9.1999999999999998E-2</v>
      </c>
      <c r="P131" s="578">
        <v>9.6000000000000002E-2</v>
      </c>
      <c r="Q131" s="578">
        <v>0.104</v>
      </c>
      <c r="R131" s="201"/>
    </row>
    <row r="132" spans="2:18" ht="15" customHeight="1" x14ac:dyDescent="0.25">
      <c r="B132" s="636"/>
      <c r="C132" s="136" t="s">
        <v>451</v>
      </c>
      <c r="D132" s="578">
        <v>0.751</v>
      </c>
      <c r="E132" s="578">
        <v>0.626</v>
      </c>
      <c r="F132" s="578">
        <v>0.498</v>
      </c>
      <c r="G132" s="578">
        <v>0.43099999999999999</v>
      </c>
      <c r="H132" s="578">
        <v>0.33500000000000002</v>
      </c>
      <c r="I132" s="578">
        <v>0.214</v>
      </c>
      <c r="J132" s="578">
        <v>0.13200000000000001</v>
      </c>
      <c r="K132" s="578">
        <v>0.13600000000000001</v>
      </c>
      <c r="L132" s="578">
        <v>0.123</v>
      </c>
      <c r="M132" s="578">
        <v>0.18</v>
      </c>
      <c r="N132" s="578">
        <v>0.11</v>
      </c>
      <c r="O132" s="578">
        <v>0.13700000000000001</v>
      </c>
      <c r="P132" s="578">
        <v>0.13</v>
      </c>
      <c r="Q132" s="578">
        <v>0.11</v>
      </c>
      <c r="R132" s="201"/>
    </row>
    <row r="133" spans="2:18" ht="15" customHeight="1" x14ac:dyDescent="0.25">
      <c r="B133" s="636"/>
      <c r="C133" s="136" t="s">
        <v>452</v>
      </c>
      <c r="D133" s="578">
        <v>0.66600000000000004</v>
      </c>
      <c r="E133" s="578">
        <v>0.55100000000000005</v>
      </c>
      <c r="F133" s="578">
        <v>0.46300000000000002</v>
      </c>
      <c r="G133" s="578">
        <v>0.375</v>
      </c>
      <c r="H133" s="578">
        <v>0.314</v>
      </c>
      <c r="I133" s="578">
        <v>0.27500000000000002</v>
      </c>
      <c r="J133" s="578">
        <v>0.27</v>
      </c>
      <c r="K133" s="578">
        <v>0.20699999999999999</v>
      </c>
      <c r="L133" s="578">
        <v>0.23300000000000001</v>
      </c>
      <c r="M133" s="578">
        <v>0.188</v>
      </c>
      <c r="N133" s="578">
        <v>0.159</v>
      </c>
      <c r="O133" s="578">
        <v>0.161</v>
      </c>
      <c r="P133" s="578">
        <v>0.13100000000000001</v>
      </c>
      <c r="Q133" s="578">
        <v>0.104</v>
      </c>
      <c r="R133" s="201"/>
    </row>
    <row r="134" spans="2:18" ht="15" customHeight="1" x14ac:dyDescent="0.25">
      <c r="B134" s="636"/>
      <c r="C134" s="136" t="s">
        <v>469</v>
      </c>
      <c r="D134" s="578">
        <v>0.59499999999999997</v>
      </c>
      <c r="E134" s="578">
        <v>0.51600000000000001</v>
      </c>
      <c r="F134" s="578">
        <v>0.436</v>
      </c>
      <c r="G134" s="578">
        <v>0.36699999999999999</v>
      </c>
      <c r="H134" s="578">
        <v>0.30299999999999999</v>
      </c>
      <c r="I134" s="578">
        <v>0.28499999999999998</v>
      </c>
      <c r="J134" s="578">
        <v>0.29299999999999998</v>
      </c>
      <c r="K134" s="578">
        <v>0.24399999999999999</v>
      </c>
      <c r="L134" s="578">
        <v>0.317</v>
      </c>
      <c r="M134" s="578">
        <v>0.315</v>
      </c>
      <c r="N134" s="578">
        <v>0.193</v>
      </c>
      <c r="O134" s="578">
        <v>0.123</v>
      </c>
      <c r="P134" s="578">
        <v>6.8000000000000005E-2</v>
      </c>
      <c r="Q134" s="578">
        <v>2.1999999999999999E-2</v>
      </c>
      <c r="R134" s="201"/>
    </row>
    <row r="135" spans="2:18" ht="15" customHeight="1" x14ac:dyDescent="0.25">
      <c r="B135" s="636"/>
      <c r="C135" s="136" t="s">
        <v>465</v>
      </c>
      <c r="D135" s="578">
        <v>0.754</v>
      </c>
      <c r="E135" s="578">
        <v>0.67100000000000004</v>
      </c>
      <c r="F135" s="578">
        <v>0.58799999999999997</v>
      </c>
      <c r="G135" s="578">
        <v>0.56000000000000005</v>
      </c>
      <c r="H135" s="578">
        <v>0.504</v>
      </c>
      <c r="I135" s="578">
        <v>0.51500000000000001</v>
      </c>
      <c r="J135" s="578">
        <v>0.53</v>
      </c>
      <c r="K135" s="578">
        <v>0.48299999999999998</v>
      </c>
      <c r="L135" s="578">
        <v>0.42799999999999999</v>
      </c>
      <c r="M135" s="578">
        <v>0.33200000000000002</v>
      </c>
      <c r="N135" s="578">
        <v>5.7000000000000002E-2</v>
      </c>
      <c r="O135" s="578">
        <v>-4.2000000000000003E-2</v>
      </c>
      <c r="P135" s="578">
        <v>-0.11</v>
      </c>
      <c r="Q135" s="578">
        <v>-0.161</v>
      </c>
      <c r="R135" s="201"/>
    </row>
    <row r="136" spans="2:18" ht="15" customHeight="1" x14ac:dyDescent="0.25">
      <c r="B136" s="637"/>
      <c r="C136" s="136" t="s">
        <v>466</v>
      </c>
      <c r="D136" s="578">
        <v>-0.32300000000000001</v>
      </c>
      <c r="E136" s="578">
        <v>-0.379</v>
      </c>
      <c r="F136" s="578">
        <v>-0.435</v>
      </c>
      <c r="G136" s="578">
        <v>-0.47399999999999998</v>
      </c>
      <c r="H136" s="578">
        <v>-0.49099999999999999</v>
      </c>
      <c r="I136" s="578">
        <v>-0.45700000000000002</v>
      </c>
      <c r="J136" s="578">
        <v>-0.41899999999999998</v>
      </c>
      <c r="K136" s="578">
        <v>-0.41599999999999998</v>
      </c>
      <c r="L136" s="578">
        <v>-0.42799999999999999</v>
      </c>
      <c r="M136" s="578">
        <v>-0.46800000000000003</v>
      </c>
      <c r="N136" s="578">
        <v>-0.57899999999999996</v>
      </c>
      <c r="O136" s="578">
        <v>-0.59099999999999997</v>
      </c>
      <c r="P136" s="578">
        <v>-0.60099999999999998</v>
      </c>
      <c r="Q136" s="578">
        <v>-0.61</v>
      </c>
      <c r="R136" s="201"/>
    </row>
    <row r="137" spans="2:18" s="313" customFormat="1" ht="15" hidden="1" customHeight="1" x14ac:dyDescent="0.25">
      <c r="C137" s="249" t="s">
        <v>197</v>
      </c>
      <c r="D137" s="197">
        <f t="shared" ref="D137:Q137" si="7">SUM(D124:D136)</f>
        <v>4.1440000000000001</v>
      </c>
      <c r="E137" s="198">
        <f t="shared" si="7"/>
        <v>3.6720000000000002</v>
      </c>
      <c r="F137" s="199">
        <f>SUM(F124:F136)</f>
        <v>3.2330000000000001</v>
      </c>
      <c r="G137" s="199">
        <f>SUM(G124:G136)</f>
        <v>2.9569999999999999</v>
      </c>
      <c r="H137" s="199">
        <f t="shared" si="7"/>
        <v>2.9809999999999999</v>
      </c>
      <c r="I137" s="199">
        <f t="shared" si="7"/>
        <v>1.8519999999999996</v>
      </c>
      <c r="J137" s="199">
        <f t="shared" si="7"/>
        <v>0.97699999999999987</v>
      </c>
      <c r="K137" s="199">
        <f t="shared" si="7"/>
        <v>0.83099999999999996</v>
      </c>
      <c r="L137" s="199">
        <f t="shared" si="7"/>
        <v>0.57800000000000007</v>
      </c>
      <c r="M137" s="199">
        <f t="shared" si="7"/>
        <v>0.90900000000000003</v>
      </c>
      <c r="N137" s="199">
        <f t="shared" si="7"/>
        <v>8.3000000000000074E-2</v>
      </c>
      <c r="O137" s="199"/>
      <c r="P137" s="199">
        <f t="shared" si="7"/>
        <v>0.19699999999999995</v>
      </c>
      <c r="Q137" s="199">
        <f t="shared" si="7"/>
        <v>0.20899999999999985</v>
      </c>
      <c r="R137" s="200"/>
    </row>
    <row r="138" spans="2:18" ht="15" customHeight="1" x14ac:dyDescent="0.25">
      <c r="C138" s="334"/>
      <c r="D138" s="154"/>
      <c r="E138" s="154"/>
      <c r="F138" s="151"/>
      <c r="G138" s="151"/>
      <c r="H138" s="151"/>
      <c r="I138" s="151"/>
      <c r="J138" s="151"/>
      <c r="K138" s="151"/>
      <c r="L138" s="151"/>
      <c r="M138" s="151"/>
      <c r="N138" s="151"/>
      <c r="O138" s="151"/>
      <c r="P138" s="151"/>
      <c r="Q138" s="151"/>
      <c r="R138" s="154"/>
    </row>
    <row r="139" spans="2:18" ht="15" customHeight="1" x14ac:dyDescent="0.25">
      <c r="C139" s="93" t="s">
        <v>255</v>
      </c>
      <c r="R139" s="153"/>
    </row>
    <row r="140" spans="2:18" ht="15" customHeight="1" x14ac:dyDescent="0.25">
      <c r="B140" s="635" t="s">
        <v>271</v>
      </c>
      <c r="C140" s="136" t="s">
        <v>467</v>
      </c>
      <c r="D140" s="578">
        <v>0.22700000000000001</v>
      </c>
      <c r="E140" s="578">
        <v>0.27</v>
      </c>
      <c r="F140" s="578">
        <v>0.33300000000000002</v>
      </c>
      <c r="G140" s="578">
        <v>0.27800000000000002</v>
      </c>
      <c r="H140" s="578">
        <v>0.20799999999999999</v>
      </c>
      <c r="I140" s="578">
        <v>9.0999999999999998E-2</v>
      </c>
      <c r="J140" s="578">
        <v>-1.7000000000000001E-2</v>
      </c>
      <c r="K140" s="578">
        <v>-8.2000000000000003E-2</v>
      </c>
      <c r="L140" s="578">
        <v>-0.10299999999999999</v>
      </c>
      <c r="M140" s="578">
        <v>-1.2999999999999999E-2</v>
      </c>
      <c r="N140" s="578">
        <v>-6.9000000000000006E-2</v>
      </c>
      <c r="O140" s="578">
        <v>-1.4999999999999999E-2</v>
      </c>
      <c r="P140" s="578">
        <v>-0.06</v>
      </c>
      <c r="Q140" s="578">
        <v>-5.2999999999999999E-2</v>
      </c>
      <c r="R140" s="201"/>
    </row>
    <row r="141" spans="2:18" ht="15" customHeight="1" x14ac:dyDescent="0.25">
      <c r="B141" s="636"/>
      <c r="C141" s="136" t="s">
        <v>198</v>
      </c>
      <c r="D141" s="578">
        <v>0.47199999999999998</v>
      </c>
      <c r="E141" s="578">
        <v>0.46899999999999997</v>
      </c>
      <c r="F141" s="578">
        <v>0.34599999999999997</v>
      </c>
      <c r="G141" s="578">
        <v>0.28999999999999998</v>
      </c>
      <c r="H141" s="578">
        <v>0.29399999999999998</v>
      </c>
      <c r="I141" s="578">
        <v>0.13100000000000001</v>
      </c>
      <c r="J141" s="578">
        <v>-3.7999999999999999E-2</v>
      </c>
      <c r="K141" s="578">
        <v>-9.6000000000000002E-2</v>
      </c>
      <c r="L141" s="578">
        <v>-0.111</v>
      </c>
      <c r="M141" s="578">
        <v>-2.1000000000000001E-2</v>
      </c>
      <c r="N141" s="578">
        <v>-7.4999999999999997E-2</v>
      </c>
      <c r="O141" s="578">
        <v>-1.9E-2</v>
      </c>
      <c r="P141" s="578">
        <v>-6.4000000000000001E-2</v>
      </c>
      <c r="Q141" s="578">
        <v>-7.4999999999999997E-2</v>
      </c>
      <c r="R141" s="201"/>
    </row>
    <row r="142" spans="2:18" ht="15" customHeight="1" x14ac:dyDescent="0.25">
      <c r="B142" s="636"/>
      <c r="C142" s="136" t="s">
        <v>199</v>
      </c>
      <c r="D142" s="578">
        <v>0.25600000000000001</v>
      </c>
      <c r="E142" s="578">
        <v>0.21199999999999999</v>
      </c>
      <c r="F142" s="578">
        <v>8.5999999999999993E-2</v>
      </c>
      <c r="G142" s="578">
        <v>3.0000000000000001E-3</v>
      </c>
      <c r="H142" s="578">
        <v>5.0000000000000001E-3</v>
      </c>
      <c r="I142" s="578">
        <v>-6.6000000000000003E-2</v>
      </c>
      <c r="J142" s="578">
        <v>-9.1999999999999998E-2</v>
      </c>
      <c r="K142" s="578">
        <v>-0.10199999999999999</v>
      </c>
      <c r="L142" s="578">
        <v>-0.11899999999999999</v>
      </c>
      <c r="M142" s="578">
        <v>-2.5000000000000001E-2</v>
      </c>
      <c r="N142" s="578">
        <v>-7.5999999999999998E-2</v>
      </c>
      <c r="O142" s="578">
        <v>-1.7999999999999999E-2</v>
      </c>
      <c r="P142" s="578">
        <v>-6.0999999999999999E-2</v>
      </c>
      <c r="Q142" s="578">
        <v>-9.8000000000000004E-2</v>
      </c>
      <c r="R142" s="201"/>
    </row>
    <row r="143" spans="2:18" ht="15" customHeight="1" x14ac:dyDescent="0.25">
      <c r="B143" s="636"/>
      <c r="C143" s="136" t="s">
        <v>200</v>
      </c>
      <c r="D143" s="578">
        <v>9.7000000000000003E-2</v>
      </c>
      <c r="E143" s="578">
        <v>-6.8000000000000005E-2</v>
      </c>
      <c r="F143" s="578">
        <v>-0.125</v>
      </c>
      <c r="G143" s="578">
        <v>-0.17699999999999999</v>
      </c>
      <c r="H143" s="578">
        <v>0.16200000000000001</v>
      </c>
      <c r="I143" s="578">
        <v>-0.02</v>
      </c>
      <c r="J143" s="578">
        <v>-6.9000000000000006E-2</v>
      </c>
      <c r="K143" s="578">
        <v>-0.11</v>
      </c>
      <c r="L143" s="578">
        <v>-0.11899999999999999</v>
      </c>
      <c r="M143" s="578">
        <v>-0.13500000000000001</v>
      </c>
      <c r="N143" s="578">
        <v>-0.17699999999999999</v>
      </c>
      <c r="O143" s="578">
        <v>-0.16</v>
      </c>
      <c r="P143" s="578">
        <v>-0.151</v>
      </c>
      <c r="Q143" s="578">
        <v>-0.13700000000000001</v>
      </c>
      <c r="R143" s="201"/>
    </row>
    <row r="144" spans="2:18" ht="15" customHeight="1" x14ac:dyDescent="0.25">
      <c r="B144" s="636"/>
      <c r="C144" s="136" t="s">
        <v>464</v>
      </c>
      <c r="D144" s="578">
        <v>1.9E-2</v>
      </c>
      <c r="E144" s="578">
        <v>0.17299999999999999</v>
      </c>
      <c r="F144" s="578">
        <v>0.23499999999999999</v>
      </c>
      <c r="G144" s="578">
        <v>0.29099999999999998</v>
      </c>
      <c r="H144" s="578">
        <v>0.35799999999999998</v>
      </c>
      <c r="I144" s="578">
        <v>0.247</v>
      </c>
      <c r="J144" s="578">
        <v>0.16600000000000001</v>
      </c>
      <c r="K144" s="578">
        <v>-0.112</v>
      </c>
      <c r="L144" s="578">
        <v>-0.115</v>
      </c>
      <c r="M144" s="578">
        <v>-0.13100000000000001</v>
      </c>
      <c r="N144" s="578">
        <v>-0.17100000000000001</v>
      </c>
      <c r="O144" s="578">
        <v>-0.20499999999999999</v>
      </c>
      <c r="P144" s="578">
        <v>-0.193</v>
      </c>
      <c r="Q144" s="578">
        <v>-0.17599999999999999</v>
      </c>
      <c r="R144" s="201"/>
    </row>
    <row r="145" spans="2:18" ht="15" customHeight="1" x14ac:dyDescent="0.25">
      <c r="B145" s="636"/>
      <c r="C145" s="136" t="s">
        <v>468</v>
      </c>
      <c r="D145" s="578">
        <v>0.24199999999999999</v>
      </c>
      <c r="E145" s="578">
        <v>0.29499999999999998</v>
      </c>
      <c r="F145" s="578">
        <v>0.40600000000000003</v>
      </c>
      <c r="G145" s="578">
        <v>0.51200000000000001</v>
      </c>
      <c r="H145" s="578">
        <v>0.61399999999999999</v>
      </c>
      <c r="I145" s="578">
        <v>0.47299999999999998</v>
      </c>
      <c r="J145" s="578">
        <v>0.14299999999999999</v>
      </c>
      <c r="K145" s="578">
        <v>-0.105</v>
      </c>
      <c r="L145" s="578">
        <v>-9.2999999999999999E-2</v>
      </c>
      <c r="M145" s="578">
        <v>-0.111</v>
      </c>
      <c r="N145" s="578">
        <v>-0.153</v>
      </c>
      <c r="O145" s="578">
        <v>-0.192</v>
      </c>
      <c r="P145" s="578">
        <v>-0.23100000000000001</v>
      </c>
      <c r="Q145" s="578">
        <v>-0.152</v>
      </c>
      <c r="R145" s="201"/>
    </row>
    <row r="146" spans="2:18" ht="15" customHeight="1" x14ac:dyDescent="0.25">
      <c r="B146" s="636"/>
      <c r="C146" s="136" t="s">
        <v>449</v>
      </c>
      <c r="D146" s="578">
        <v>1.07</v>
      </c>
      <c r="E146" s="578">
        <v>0.98899999999999999</v>
      </c>
      <c r="F146" s="578">
        <v>0.90400000000000003</v>
      </c>
      <c r="G146" s="578">
        <v>0.84899999999999998</v>
      </c>
      <c r="H146" s="578">
        <v>0.80900000000000005</v>
      </c>
      <c r="I146" s="578">
        <v>0.439</v>
      </c>
      <c r="J146" s="578">
        <v>0.13300000000000001</v>
      </c>
      <c r="K146" s="578">
        <v>-8.2000000000000003E-2</v>
      </c>
      <c r="L146" s="578">
        <v>-7.5999999999999998E-2</v>
      </c>
      <c r="M146" s="578">
        <v>-0.111</v>
      </c>
      <c r="N146" s="578">
        <v>-0.153</v>
      </c>
      <c r="O146" s="578">
        <v>-0.19500000000000001</v>
      </c>
      <c r="P146" s="578">
        <v>-0.23499999999999999</v>
      </c>
      <c r="Q146" s="578">
        <v>-0.15</v>
      </c>
      <c r="R146" s="201"/>
    </row>
    <row r="147" spans="2:18" ht="15" customHeight="1" x14ac:dyDescent="0.25">
      <c r="B147" s="636"/>
      <c r="C147" s="136" t="s">
        <v>450</v>
      </c>
      <c r="D147" s="578">
        <v>1.38</v>
      </c>
      <c r="E147" s="578">
        <v>1.1719999999999999</v>
      </c>
      <c r="F147" s="578">
        <v>0.96</v>
      </c>
      <c r="G147" s="578">
        <v>0.752</v>
      </c>
      <c r="H147" s="578">
        <v>0.54700000000000004</v>
      </c>
      <c r="I147" s="578">
        <v>0.27100000000000002</v>
      </c>
      <c r="J147" s="578">
        <v>8.7999999999999995E-2</v>
      </c>
      <c r="K147" s="578">
        <v>4.9000000000000002E-2</v>
      </c>
      <c r="L147" s="578">
        <v>1.2999999999999999E-2</v>
      </c>
      <c r="M147" s="578">
        <v>-2.5999999999999999E-2</v>
      </c>
      <c r="N147" s="578">
        <v>-6.6000000000000003E-2</v>
      </c>
      <c r="O147" s="578">
        <v>-0.16700000000000001</v>
      </c>
      <c r="P147" s="578">
        <v>-0.20599999999999999</v>
      </c>
      <c r="Q147" s="578">
        <v>-0.16700000000000001</v>
      </c>
      <c r="R147" s="201"/>
    </row>
    <row r="148" spans="2:18" ht="15" customHeight="1" x14ac:dyDescent="0.25">
      <c r="B148" s="636"/>
      <c r="C148" s="136" t="s">
        <v>451</v>
      </c>
      <c r="D148" s="578">
        <v>1.3620000000000001</v>
      </c>
      <c r="E148" s="578">
        <v>1.091</v>
      </c>
      <c r="F148" s="578">
        <v>0.81899999999999995</v>
      </c>
      <c r="G148" s="578">
        <v>0.68200000000000005</v>
      </c>
      <c r="H148" s="578">
        <v>0.47899999999999998</v>
      </c>
      <c r="I148" s="578">
        <v>0.28000000000000003</v>
      </c>
      <c r="J148" s="578">
        <v>0.11</v>
      </c>
      <c r="K148" s="578">
        <v>1.6E-2</v>
      </c>
      <c r="L148" s="578">
        <v>-2.1000000000000001E-2</v>
      </c>
      <c r="M148" s="578">
        <v>-4.9000000000000002E-2</v>
      </c>
      <c r="N148" s="578">
        <v>-9.6000000000000002E-2</v>
      </c>
      <c r="O148" s="578">
        <v>-0.14199999999999999</v>
      </c>
      <c r="P148" s="578">
        <v>-0.17299999999999999</v>
      </c>
      <c r="Q148" s="578">
        <v>-0.188</v>
      </c>
      <c r="R148" s="201"/>
    </row>
    <row r="149" spans="2:18" ht="15" customHeight="1" x14ac:dyDescent="0.25">
      <c r="B149" s="636"/>
      <c r="C149" s="136" t="s">
        <v>452</v>
      </c>
      <c r="D149" s="578">
        <v>0.90300000000000002</v>
      </c>
      <c r="E149" s="578">
        <v>0.65400000000000003</v>
      </c>
      <c r="F149" s="578">
        <v>0.46600000000000003</v>
      </c>
      <c r="G149" s="578">
        <v>0.27900000000000003</v>
      </c>
      <c r="H149" s="578">
        <v>0.154</v>
      </c>
      <c r="I149" s="578">
        <v>2.5999999999999999E-2</v>
      </c>
      <c r="J149" s="578">
        <v>-0.03</v>
      </c>
      <c r="K149" s="578">
        <v>-9.1999999999999998E-2</v>
      </c>
      <c r="L149" s="578">
        <v>-9.2999999999999999E-2</v>
      </c>
      <c r="M149" s="578">
        <v>-0.11</v>
      </c>
      <c r="N149" s="578">
        <v>-0.159</v>
      </c>
      <c r="O149" s="578">
        <v>-0.2</v>
      </c>
      <c r="P149" s="578">
        <v>-0.21299999999999999</v>
      </c>
      <c r="Q149" s="578">
        <v>-0.22600000000000001</v>
      </c>
      <c r="R149" s="201"/>
    </row>
    <row r="150" spans="2:18" ht="15" customHeight="1" x14ac:dyDescent="0.25">
      <c r="B150" s="636"/>
      <c r="C150" s="136" t="s">
        <v>469</v>
      </c>
      <c r="D150" s="578">
        <v>0.57699999999999996</v>
      </c>
      <c r="E150" s="578">
        <v>0.41399999999999998</v>
      </c>
      <c r="F150" s="578">
        <v>0.25</v>
      </c>
      <c r="G150" s="578">
        <v>0.109</v>
      </c>
      <c r="H150" s="578">
        <v>-2.1000000000000001E-2</v>
      </c>
      <c r="I150" s="578">
        <v>-0.08</v>
      </c>
      <c r="J150" s="578">
        <v>-9.2999999999999999E-2</v>
      </c>
      <c r="K150" s="578">
        <v>-0.122</v>
      </c>
      <c r="L150" s="578">
        <v>-0.157</v>
      </c>
      <c r="M150" s="578">
        <v>-0.19400000000000001</v>
      </c>
      <c r="N150" s="578">
        <v>-0.24099999999999999</v>
      </c>
      <c r="O150" s="578">
        <v>-0.252</v>
      </c>
      <c r="P150" s="578">
        <v>-0.26300000000000001</v>
      </c>
      <c r="Q150" s="578">
        <v>-0.27300000000000002</v>
      </c>
      <c r="R150" s="201"/>
    </row>
    <row r="151" spans="2:18" ht="15" customHeight="1" x14ac:dyDescent="0.25">
      <c r="B151" s="636"/>
      <c r="C151" s="136" t="s">
        <v>465</v>
      </c>
      <c r="D151" s="578">
        <v>0.245</v>
      </c>
      <c r="E151" s="578">
        <v>7.6999999999999999E-2</v>
      </c>
      <c r="F151" s="578">
        <v>-9.0999999999999998E-2</v>
      </c>
      <c r="G151" s="578">
        <v>-0.14699999999999999</v>
      </c>
      <c r="H151" s="578">
        <v>-0.25900000000000001</v>
      </c>
      <c r="I151" s="578">
        <v>-0.26200000000000001</v>
      </c>
      <c r="J151" s="578">
        <v>-0.27200000000000002</v>
      </c>
      <c r="K151" s="578">
        <v>-0.29499999999999998</v>
      </c>
      <c r="L151" s="578">
        <v>-0.308</v>
      </c>
      <c r="M151" s="578">
        <v>-0.32500000000000001</v>
      </c>
      <c r="N151" s="578">
        <v>-0.32100000000000001</v>
      </c>
      <c r="O151" s="578">
        <v>-0.32400000000000001</v>
      </c>
      <c r="P151" s="578">
        <v>-0.32900000000000001</v>
      </c>
      <c r="Q151" s="578">
        <v>-0.33500000000000002</v>
      </c>
      <c r="R151" s="201"/>
    </row>
    <row r="152" spans="2:18" ht="15" customHeight="1" x14ac:dyDescent="0.25">
      <c r="B152" s="637"/>
      <c r="C152" s="136" t="s">
        <v>466</v>
      </c>
      <c r="D152" s="578">
        <v>4.9000000000000002E-2</v>
      </c>
      <c r="E152" s="578">
        <v>-6.8000000000000005E-2</v>
      </c>
      <c r="F152" s="578">
        <v>-0.184</v>
      </c>
      <c r="G152" s="578">
        <v>-0.26500000000000001</v>
      </c>
      <c r="H152" s="578">
        <v>-0.3</v>
      </c>
      <c r="I152" s="578">
        <v>-0.29799999999999999</v>
      </c>
      <c r="J152" s="578">
        <v>-0.30399999999999999</v>
      </c>
      <c r="K152" s="578">
        <v>-0.32</v>
      </c>
      <c r="L152" s="578">
        <v>-0.32500000000000001</v>
      </c>
      <c r="M152" s="578">
        <v>-0.33100000000000002</v>
      </c>
      <c r="N152" s="578">
        <v>-0.34100000000000003</v>
      </c>
      <c r="O152" s="578">
        <v>-0.35</v>
      </c>
      <c r="P152" s="578">
        <v>-0.35799999999999998</v>
      </c>
      <c r="Q152" s="578">
        <v>-0.36599999999999999</v>
      </c>
      <c r="R152" s="201"/>
    </row>
    <row r="153" spans="2:18" s="313" customFormat="1" ht="15" hidden="1" customHeight="1" x14ac:dyDescent="0.25">
      <c r="C153" s="249" t="s">
        <v>197</v>
      </c>
      <c r="D153" s="197">
        <f t="shared" ref="D153:Q153" si="8">SUM(D140:D152)</f>
        <v>6.8990000000000009</v>
      </c>
      <c r="E153" s="198">
        <f t="shared" si="8"/>
        <v>5.68</v>
      </c>
      <c r="F153" s="199">
        <f>SUM(F140:F152)</f>
        <v>4.4049999999999994</v>
      </c>
      <c r="G153" s="199">
        <f>SUM(G140:G152)</f>
        <v>3.456</v>
      </c>
      <c r="H153" s="199">
        <f t="shared" si="8"/>
        <v>3.0500000000000007</v>
      </c>
      <c r="I153" s="199">
        <f t="shared" si="8"/>
        <v>1.2319999999999998</v>
      </c>
      <c r="J153" s="199">
        <f t="shared" si="8"/>
        <v>-0.27499999999999997</v>
      </c>
      <c r="K153" s="199">
        <f t="shared" si="8"/>
        <v>-1.4529999999999998</v>
      </c>
      <c r="L153" s="199">
        <f t="shared" si="8"/>
        <v>-1.6269999999999998</v>
      </c>
      <c r="M153" s="199">
        <f t="shared" si="8"/>
        <v>-1.5820000000000001</v>
      </c>
      <c r="N153" s="199">
        <f t="shared" si="8"/>
        <v>-2.0980000000000003</v>
      </c>
      <c r="O153" s="199"/>
      <c r="P153" s="199">
        <f t="shared" si="8"/>
        <v>-2.5370000000000004</v>
      </c>
      <c r="Q153" s="199">
        <f t="shared" si="8"/>
        <v>-2.3959999999999999</v>
      </c>
      <c r="R153" s="200"/>
    </row>
    <row r="154" spans="2:18" ht="15" customHeight="1" x14ac:dyDescent="0.25">
      <c r="C154" s="92"/>
      <c r="D154" s="132"/>
      <c r="E154" s="132"/>
      <c r="F154" s="143"/>
      <c r="G154" s="143"/>
      <c r="H154" s="143"/>
      <c r="I154" s="143"/>
      <c r="J154" s="143"/>
      <c r="K154" s="143"/>
      <c r="L154" s="143"/>
      <c r="M154" s="143"/>
      <c r="N154" s="143"/>
      <c r="O154" s="143"/>
      <c r="P154" s="143"/>
      <c r="Q154" s="143"/>
    </row>
    <row r="155" spans="2:18" ht="15" customHeight="1" x14ac:dyDescent="0.25">
      <c r="C155" s="93" t="s">
        <v>282</v>
      </c>
      <c r="R155" s="153"/>
    </row>
    <row r="156" spans="2:18" ht="15" customHeight="1" x14ac:dyDescent="0.25">
      <c r="B156" s="635" t="s">
        <v>271</v>
      </c>
      <c r="C156" s="136" t="s">
        <v>467</v>
      </c>
      <c r="D156" s="578">
        <v>-0.56000000000000005</v>
      </c>
      <c r="E156" s="578">
        <v>-0.54200000000000004</v>
      </c>
      <c r="F156" s="578">
        <v>-0.50700000000000001</v>
      </c>
      <c r="G156" s="578">
        <v>-0.48899999999999999</v>
      </c>
      <c r="H156" s="578">
        <v>-0.47499999999999998</v>
      </c>
      <c r="I156" s="578">
        <v>-0.35799999999999998</v>
      </c>
      <c r="J156" s="578">
        <v>-0.311</v>
      </c>
      <c r="K156" s="578">
        <v>-0.254</v>
      </c>
      <c r="L156" s="578">
        <v>-0.255</v>
      </c>
      <c r="M156" s="578">
        <v>-0.158</v>
      </c>
      <c r="N156" s="578">
        <v>-0.19800000000000001</v>
      </c>
      <c r="O156" s="578">
        <v>-0.16600000000000001</v>
      </c>
      <c r="P156" s="578">
        <v>-0.20799999999999999</v>
      </c>
      <c r="Q156" s="578">
        <v>-0.21299999999999999</v>
      </c>
      <c r="R156" s="201"/>
    </row>
    <row r="157" spans="2:18" ht="15" customHeight="1" x14ac:dyDescent="0.25">
      <c r="B157" s="636"/>
      <c r="C157" s="136" t="s">
        <v>198</v>
      </c>
      <c r="D157" s="578">
        <v>-0.45100000000000001</v>
      </c>
      <c r="E157" s="578">
        <v>-0.45100000000000001</v>
      </c>
      <c r="F157" s="578">
        <v>-0.45400000000000001</v>
      </c>
      <c r="G157" s="578">
        <v>-0.41599999999999998</v>
      </c>
      <c r="H157" s="578">
        <v>-0.378</v>
      </c>
      <c r="I157" s="578">
        <v>-0.32100000000000001</v>
      </c>
      <c r="J157" s="578">
        <v>-0.31</v>
      </c>
      <c r="K157" s="578">
        <v>-0.254</v>
      </c>
      <c r="L157" s="578">
        <v>-0.252</v>
      </c>
      <c r="M157" s="578">
        <v>-0.158</v>
      </c>
      <c r="N157" s="578">
        <v>-0.19800000000000001</v>
      </c>
      <c r="O157" s="578">
        <v>-0.16700000000000001</v>
      </c>
      <c r="P157" s="578">
        <v>-0.20799999999999999</v>
      </c>
      <c r="Q157" s="578">
        <v>-0.22500000000000001</v>
      </c>
      <c r="R157" s="201"/>
    </row>
    <row r="158" spans="2:18" ht="15" customHeight="1" x14ac:dyDescent="0.25">
      <c r="B158" s="636"/>
      <c r="C158" s="136" t="s">
        <v>199</v>
      </c>
      <c r="D158" s="578">
        <v>-0.375</v>
      </c>
      <c r="E158" s="578">
        <v>-0.376</v>
      </c>
      <c r="F158" s="578">
        <v>-0.372</v>
      </c>
      <c r="G158" s="578">
        <v>-0.39300000000000002</v>
      </c>
      <c r="H158" s="578">
        <v>-0.35799999999999998</v>
      </c>
      <c r="I158" s="578">
        <v>-0.309</v>
      </c>
      <c r="J158" s="578">
        <v>-0.309</v>
      </c>
      <c r="K158" s="578">
        <v>-0.254</v>
      </c>
      <c r="L158" s="578">
        <v>-0.249</v>
      </c>
      <c r="M158" s="578">
        <v>-0.159</v>
      </c>
      <c r="N158" s="578">
        <v>-0.19800000000000001</v>
      </c>
      <c r="O158" s="578">
        <v>-0.16800000000000001</v>
      </c>
      <c r="P158" s="578">
        <v>-0.20899999999999999</v>
      </c>
      <c r="Q158" s="578">
        <v>-0.24399999999999999</v>
      </c>
      <c r="R158" s="201"/>
    </row>
    <row r="159" spans="2:18" ht="15" customHeight="1" x14ac:dyDescent="0.25">
      <c r="B159" s="636"/>
      <c r="C159" s="136" t="s">
        <v>200</v>
      </c>
      <c r="D159" s="578">
        <v>-0.26100000000000001</v>
      </c>
      <c r="E159" s="578">
        <v>-0.35099999999999998</v>
      </c>
      <c r="F159" s="578">
        <v>-0.38600000000000001</v>
      </c>
      <c r="G159" s="578">
        <v>-0.40400000000000003</v>
      </c>
      <c r="H159" s="578">
        <v>-9.2999999999999999E-2</v>
      </c>
      <c r="I159" s="578">
        <v>-0.251</v>
      </c>
      <c r="J159" s="578">
        <v>-0.27200000000000002</v>
      </c>
      <c r="K159" s="578">
        <v>-0.253</v>
      </c>
      <c r="L159" s="578">
        <v>-0.245</v>
      </c>
      <c r="M159" s="578">
        <v>-0.23499999999999999</v>
      </c>
      <c r="N159" s="578">
        <v>-0.26600000000000001</v>
      </c>
      <c r="O159" s="578">
        <v>-0.26500000000000001</v>
      </c>
      <c r="P159" s="578">
        <v>-0.27200000000000002</v>
      </c>
      <c r="Q159" s="578">
        <v>-0.27400000000000002</v>
      </c>
      <c r="R159" s="201"/>
    </row>
    <row r="160" spans="2:18" ht="15" customHeight="1" x14ac:dyDescent="0.25">
      <c r="B160" s="636"/>
      <c r="C160" s="136" t="s">
        <v>464</v>
      </c>
      <c r="D160" s="578">
        <v>-0.22500000000000001</v>
      </c>
      <c r="E160" s="578">
        <v>-7.1999999999999995E-2</v>
      </c>
      <c r="F160" s="578">
        <v>2.3E-2</v>
      </c>
      <c r="G160" s="578">
        <v>0.115</v>
      </c>
      <c r="H160" s="578">
        <v>0.218</v>
      </c>
      <c r="I160" s="578">
        <v>-4.9000000000000002E-2</v>
      </c>
      <c r="J160" s="578">
        <v>-9.0999999999999998E-2</v>
      </c>
      <c r="K160" s="578">
        <v>-0.252</v>
      </c>
      <c r="L160" s="578">
        <v>-0.24099999999999999</v>
      </c>
      <c r="M160" s="578">
        <v>-0.23300000000000001</v>
      </c>
      <c r="N160" s="578">
        <v>-0.26500000000000001</v>
      </c>
      <c r="O160" s="578">
        <v>-0.29699999999999999</v>
      </c>
      <c r="P160" s="578">
        <v>-0.30399999999999999</v>
      </c>
      <c r="Q160" s="578">
        <v>-0.30399999999999999</v>
      </c>
      <c r="R160" s="201"/>
    </row>
    <row r="161" spans="2:18" ht="15" customHeight="1" x14ac:dyDescent="0.25">
      <c r="B161" s="636"/>
      <c r="C161" s="136" t="s">
        <v>468</v>
      </c>
      <c r="D161" s="578">
        <v>-4.5999999999999999E-2</v>
      </c>
      <c r="E161" s="578">
        <v>-2.1000000000000001E-2</v>
      </c>
      <c r="F161" s="578">
        <v>3.7999999999999999E-2</v>
      </c>
      <c r="G161" s="578">
        <v>9.2999999999999999E-2</v>
      </c>
      <c r="H161" s="578">
        <v>0.14299999999999999</v>
      </c>
      <c r="I161" s="578">
        <v>6.7000000000000004E-2</v>
      </c>
      <c r="J161" s="578">
        <v>-0.129</v>
      </c>
      <c r="K161" s="578">
        <v>-0.25700000000000001</v>
      </c>
      <c r="L161" s="578">
        <v>-0.23200000000000001</v>
      </c>
      <c r="M161" s="578">
        <v>-0.23100000000000001</v>
      </c>
      <c r="N161" s="578">
        <v>-0.26400000000000001</v>
      </c>
      <c r="O161" s="578">
        <v>-0.29799999999999999</v>
      </c>
      <c r="P161" s="578">
        <v>-0.33600000000000002</v>
      </c>
      <c r="Q161" s="578">
        <v>-0.30299999999999999</v>
      </c>
      <c r="R161" s="201"/>
    </row>
    <row r="162" spans="2:18" ht="15" customHeight="1" x14ac:dyDescent="0.25">
      <c r="B162" s="636"/>
      <c r="C162" s="136" t="s">
        <v>449</v>
      </c>
      <c r="D162" s="578">
        <v>0.56299999999999994</v>
      </c>
      <c r="E162" s="578">
        <v>0.49399999999999999</v>
      </c>
      <c r="F162" s="578">
        <v>0.41699999999999998</v>
      </c>
      <c r="G162" s="578">
        <v>0.36199999999999999</v>
      </c>
      <c r="H162" s="578">
        <v>0.318</v>
      </c>
      <c r="I162" s="578">
        <v>7.8E-2</v>
      </c>
      <c r="J162" s="578">
        <v>-0.104</v>
      </c>
      <c r="K162" s="578">
        <v>-0.216</v>
      </c>
      <c r="L162" s="578">
        <v>-0.20599999999999999</v>
      </c>
      <c r="M162" s="578">
        <v>-0.221</v>
      </c>
      <c r="N162" s="578">
        <v>-0.25700000000000001</v>
      </c>
      <c r="O162" s="578">
        <v>-0.29599999999999999</v>
      </c>
      <c r="P162" s="578">
        <v>-0.33600000000000002</v>
      </c>
      <c r="Q162" s="578">
        <v>-0.30099999999999999</v>
      </c>
      <c r="R162" s="201"/>
    </row>
    <row r="163" spans="2:18" ht="15" customHeight="1" x14ac:dyDescent="0.25">
      <c r="B163" s="636"/>
      <c r="C163" s="136" t="s">
        <v>450</v>
      </c>
      <c r="D163" s="578">
        <v>0.64600000000000002</v>
      </c>
      <c r="E163" s="578">
        <v>0.51800000000000002</v>
      </c>
      <c r="F163" s="578">
        <v>0.38600000000000001</v>
      </c>
      <c r="G163" s="578">
        <v>0.25800000000000001</v>
      </c>
      <c r="H163" s="578">
        <v>0.13400000000000001</v>
      </c>
      <c r="I163" s="578">
        <v>-2.9000000000000001E-2</v>
      </c>
      <c r="J163" s="578">
        <v>-0.109</v>
      </c>
      <c r="K163" s="578">
        <v>-0.11799999999999999</v>
      </c>
      <c r="L163" s="578">
        <v>-0.13500000000000001</v>
      </c>
      <c r="M163" s="578">
        <v>-0.16900000000000001</v>
      </c>
      <c r="N163" s="578">
        <v>-0.20399999999999999</v>
      </c>
      <c r="O163" s="578">
        <v>-0.28000000000000003</v>
      </c>
      <c r="P163" s="578">
        <v>-0.32</v>
      </c>
      <c r="Q163" s="578">
        <v>-0.309</v>
      </c>
      <c r="R163" s="201"/>
    </row>
    <row r="164" spans="2:18" ht="15" customHeight="1" x14ac:dyDescent="0.25">
      <c r="B164" s="636"/>
      <c r="C164" s="136" t="s">
        <v>451</v>
      </c>
      <c r="D164" s="578">
        <v>0.628</v>
      </c>
      <c r="E164" s="578">
        <v>0.47799999999999998</v>
      </c>
      <c r="F164" s="578">
        <v>0.32500000000000001</v>
      </c>
      <c r="G164" s="578">
        <v>0.245</v>
      </c>
      <c r="H164" s="578">
        <v>0.13100000000000001</v>
      </c>
      <c r="I164" s="578">
        <v>1.7000000000000001E-2</v>
      </c>
      <c r="J164" s="578">
        <v>-7.4999999999999997E-2</v>
      </c>
      <c r="K164" s="578">
        <v>-0.11899999999999999</v>
      </c>
      <c r="L164" s="578">
        <v>-0.15</v>
      </c>
      <c r="M164" s="578">
        <v>-0.17899999999999999</v>
      </c>
      <c r="N164" s="578">
        <v>-0.22700000000000001</v>
      </c>
      <c r="O164" s="578">
        <v>-0.27600000000000002</v>
      </c>
      <c r="P164" s="578">
        <v>-0.31</v>
      </c>
      <c r="Q164" s="578">
        <v>-0.32800000000000001</v>
      </c>
      <c r="R164" s="201"/>
    </row>
    <row r="165" spans="2:18" ht="15" customHeight="1" x14ac:dyDescent="0.25">
      <c r="B165" s="636"/>
      <c r="C165" s="136" t="s">
        <v>452</v>
      </c>
      <c r="D165" s="578">
        <v>0.35899999999999999</v>
      </c>
      <c r="E165" s="578">
        <v>0.22500000000000001</v>
      </c>
      <c r="F165" s="578">
        <v>0.123</v>
      </c>
      <c r="G165" s="578">
        <v>2.1999999999999999E-2</v>
      </c>
      <c r="H165" s="578">
        <v>-4.7E-2</v>
      </c>
      <c r="I165" s="578">
        <v>-0.122</v>
      </c>
      <c r="J165" s="578">
        <v>-0.158</v>
      </c>
      <c r="K165" s="578">
        <v>-0.20100000000000001</v>
      </c>
      <c r="L165" s="578">
        <v>-0.21099999999999999</v>
      </c>
      <c r="M165" s="578">
        <v>-0.23400000000000001</v>
      </c>
      <c r="N165" s="578">
        <v>-0.29299999999999998</v>
      </c>
      <c r="O165" s="578">
        <v>-0.33800000000000002</v>
      </c>
      <c r="P165" s="578">
        <v>-0.35799999999999998</v>
      </c>
      <c r="Q165" s="578">
        <v>-0.375</v>
      </c>
      <c r="R165" s="201"/>
    </row>
    <row r="166" spans="2:18" ht="15" customHeight="1" x14ac:dyDescent="0.25">
      <c r="B166" s="636"/>
      <c r="C166" s="136" t="s">
        <v>469</v>
      </c>
      <c r="D166" s="578">
        <v>0.14000000000000001</v>
      </c>
      <c r="E166" s="578">
        <v>4.8000000000000001E-2</v>
      </c>
      <c r="F166" s="578">
        <v>-4.4999999999999998E-2</v>
      </c>
      <c r="G166" s="578">
        <v>-0.126</v>
      </c>
      <c r="H166" s="578">
        <v>-0.2</v>
      </c>
      <c r="I166" s="578">
        <v>-0.23899999999999999</v>
      </c>
      <c r="J166" s="578">
        <v>-0.249</v>
      </c>
      <c r="K166" s="578">
        <v>-0.26900000000000002</v>
      </c>
      <c r="L166" s="578">
        <v>-0.311</v>
      </c>
      <c r="M166" s="578">
        <v>-0.35499999999999998</v>
      </c>
      <c r="N166" s="578">
        <v>-0.40500000000000003</v>
      </c>
      <c r="O166" s="578">
        <v>-0.42199999999999999</v>
      </c>
      <c r="P166" s="578">
        <v>-0.436</v>
      </c>
      <c r="Q166" s="578">
        <v>-0.44900000000000001</v>
      </c>
      <c r="R166" s="201"/>
    </row>
    <row r="167" spans="2:18" ht="15" customHeight="1" x14ac:dyDescent="0.25">
      <c r="B167" s="636"/>
      <c r="C167" s="136" t="s">
        <v>465</v>
      </c>
      <c r="D167" s="578">
        <v>-0.154</v>
      </c>
      <c r="E167" s="578">
        <v>-0.25</v>
      </c>
      <c r="F167" s="578">
        <v>-0.34499999999999997</v>
      </c>
      <c r="G167" s="578">
        <v>-0.378</v>
      </c>
      <c r="H167" s="578">
        <v>-0.441</v>
      </c>
      <c r="I167" s="578">
        <v>-0.44900000000000001</v>
      </c>
      <c r="J167" s="578">
        <v>-0.45600000000000002</v>
      </c>
      <c r="K167" s="578">
        <v>-0.46800000000000003</v>
      </c>
      <c r="L167" s="578">
        <v>-0.48099999999999998</v>
      </c>
      <c r="M167" s="578">
        <v>-0.497</v>
      </c>
      <c r="N167" s="578">
        <v>-0.498</v>
      </c>
      <c r="O167" s="578">
        <v>-0.503</v>
      </c>
      <c r="P167" s="578">
        <v>-0.51</v>
      </c>
      <c r="Q167" s="578">
        <v>-0.51700000000000002</v>
      </c>
      <c r="R167" s="201"/>
    </row>
    <row r="168" spans="2:18" ht="15" customHeight="1" x14ac:dyDescent="0.25">
      <c r="B168" s="637"/>
      <c r="C168" s="136" t="s">
        <v>466</v>
      </c>
      <c r="D168" s="578">
        <v>-0.28499999999999998</v>
      </c>
      <c r="E168" s="578">
        <v>-0.35299999999999998</v>
      </c>
      <c r="F168" s="578">
        <v>-0.42099999999999999</v>
      </c>
      <c r="G168" s="578">
        <v>-0.46800000000000003</v>
      </c>
      <c r="H168" s="578">
        <v>-0.48799999999999999</v>
      </c>
      <c r="I168" s="578">
        <v>-0.49099999999999999</v>
      </c>
      <c r="J168" s="578">
        <v>-0.49399999999999999</v>
      </c>
      <c r="K168" s="578">
        <v>-0.5</v>
      </c>
      <c r="L168" s="578">
        <v>-0.505</v>
      </c>
      <c r="M168" s="578">
        <v>-0.51200000000000001</v>
      </c>
      <c r="N168" s="578">
        <v>-0.52200000000000002</v>
      </c>
      <c r="O168" s="578">
        <v>-0.53200000000000003</v>
      </c>
      <c r="P168" s="578">
        <v>-0.54</v>
      </c>
      <c r="Q168" s="578">
        <v>-0.54700000000000004</v>
      </c>
      <c r="R168" s="201"/>
    </row>
    <row r="169" spans="2:18" s="313" customFormat="1" ht="15" hidden="1" customHeight="1" x14ac:dyDescent="0.25">
      <c r="C169" s="249" t="s">
        <v>197</v>
      </c>
      <c r="D169" s="197">
        <f t="shared" ref="D169:Q169" si="9">SUM(D156:D168)</f>
        <v>-2.1000000000000407E-2</v>
      </c>
      <c r="E169" s="198">
        <f t="shared" si="9"/>
        <v>-0.65300000000000014</v>
      </c>
      <c r="F169" s="199">
        <f>SUM(F156:F168)</f>
        <v>-1.2180000000000002</v>
      </c>
      <c r="G169" s="199">
        <f>SUM(G156:G168)</f>
        <v>-1.5790000000000002</v>
      </c>
      <c r="H169" s="199">
        <f t="shared" si="9"/>
        <v>-1.5359999999999998</v>
      </c>
      <c r="I169" s="199">
        <f t="shared" si="9"/>
        <v>-2.4559999999999995</v>
      </c>
      <c r="J169" s="199">
        <f t="shared" si="9"/>
        <v>-3.0670000000000002</v>
      </c>
      <c r="K169" s="199">
        <f t="shared" si="9"/>
        <v>-3.415</v>
      </c>
      <c r="L169" s="199">
        <f t="shared" si="9"/>
        <v>-3.4729999999999994</v>
      </c>
      <c r="M169" s="199">
        <f t="shared" si="9"/>
        <v>-3.3409999999999997</v>
      </c>
      <c r="N169" s="199">
        <f t="shared" si="9"/>
        <v>-3.7950000000000008</v>
      </c>
      <c r="O169" s="199"/>
      <c r="P169" s="199">
        <f t="shared" si="9"/>
        <v>-4.3470000000000004</v>
      </c>
      <c r="Q169" s="199">
        <f t="shared" si="9"/>
        <v>-4.3889999999999993</v>
      </c>
      <c r="R169" s="200"/>
    </row>
    <row r="170" spans="2:18" ht="15" customHeight="1" x14ac:dyDescent="0.25">
      <c r="C170" s="92"/>
      <c r="D170" s="132"/>
      <c r="E170" s="132"/>
      <c r="F170" s="143"/>
      <c r="G170" s="143"/>
      <c r="H170" s="143"/>
      <c r="I170" s="143"/>
      <c r="J170" s="143"/>
      <c r="K170" s="143"/>
      <c r="L170" s="143"/>
      <c r="M170" s="143"/>
      <c r="N170" s="143"/>
      <c r="O170" s="143"/>
      <c r="P170" s="143"/>
      <c r="Q170" s="143"/>
    </row>
    <row r="171" spans="2:18" ht="15" customHeight="1" x14ac:dyDescent="0.25">
      <c r="C171" s="93" t="s">
        <v>257</v>
      </c>
      <c r="R171" s="153"/>
    </row>
    <row r="172" spans="2:18" ht="15" customHeight="1" x14ac:dyDescent="0.25">
      <c r="B172" s="635" t="s">
        <v>271</v>
      </c>
      <c r="C172" s="136" t="s">
        <v>467</v>
      </c>
      <c r="D172" s="578">
        <v>-0.19400000000000001</v>
      </c>
      <c r="E172" s="578">
        <v>-0.20899999999999999</v>
      </c>
      <c r="F172" s="578">
        <v>-0.22800000000000001</v>
      </c>
      <c r="G172" s="578">
        <v>-0.217</v>
      </c>
      <c r="H172" s="578">
        <v>-0.19</v>
      </c>
      <c r="I172" s="578">
        <v>-0.14799999999999999</v>
      </c>
      <c r="J172" s="578">
        <v>-0.14899999999999999</v>
      </c>
      <c r="K172" s="578">
        <v>-0.13200000000000001</v>
      </c>
      <c r="L172" s="578">
        <v>-0.14799999999999999</v>
      </c>
      <c r="M172" s="578">
        <v>-9.6000000000000002E-2</v>
      </c>
      <c r="N172" s="578">
        <v>-0.129</v>
      </c>
      <c r="O172" s="578">
        <v>-0.112</v>
      </c>
      <c r="P172" s="578">
        <v>-0.126</v>
      </c>
      <c r="Q172" s="578">
        <v>-0.11700000000000001</v>
      </c>
      <c r="R172" s="201"/>
    </row>
    <row r="173" spans="2:18" ht="15" customHeight="1" x14ac:dyDescent="0.25">
      <c r="B173" s="636"/>
      <c r="C173" s="136" t="s">
        <v>198</v>
      </c>
      <c r="D173" s="578">
        <v>-0.19600000000000001</v>
      </c>
      <c r="E173" s="578">
        <v>-0.223</v>
      </c>
      <c r="F173" s="578">
        <v>-0.222</v>
      </c>
      <c r="G173" s="578">
        <v>-0.157</v>
      </c>
      <c r="H173" s="578">
        <v>-0.15</v>
      </c>
      <c r="I173" s="578">
        <v>-0.13500000000000001</v>
      </c>
      <c r="J173" s="578">
        <v>-0.14799999999999999</v>
      </c>
      <c r="K173" s="578">
        <v>-0.13300000000000001</v>
      </c>
      <c r="L173" s="578">
        <v>-0.14699999999999999</v>
      </c>
      <c r="M173" s="578">
        <v>-9.6000000000000002E-2</v>
      </c>
      <c r="N173" s="578">
        <v>-0.128</v>
      </c>
      <c r="O173" s="578">
        <v>-0.11</v>
      </c>
      <c r="P173" s="578">
        <v>-0.125</v>
      </c>
      <c r="Q173" s="578">
        <v>-0.124</v>
      </c>
      <c r="R173" s="201"/>
    </row>
    <row r="174" spans="2:18" ht="15" customHeight="1" x14ac:dyDescent="0.25">
      <c r="B174" s="636"/>
      <c r="C174" s="136" t="s">
        <v>199</v>
      </c>
      <c r="D174" s="578">
        <v>-0.16800000000000001</v>
      </c>
      <c r="E174" s="578">
        <v>-0.17699999999999999</v>
      </c>
      <c r="F174" s="578">
        <v>-9.4E-2</v>
      </c>
      <c r="G174" s="578">
        <v>-0.124</v>
      </c>
      <c r="H174" s="578">
        <v>-0.124</v>
      </c>
      <c r="I174" s="578">
        <v>-0.128</v>
      </c>
      <c r="J174" s="578">
        <v>-0.14199999999999999</v>
      </c>
      <c r="K174" s="578">
        <v>-0.13100000000000001</v>
      </c>
      <c r="L174" s="578">
        <v>-0.14299999999999999</v>
      </c>
      <c r="M174" s="578">
        <v>-9.4E-2</v>
      </c>
      <c r="N174" s="578">
        <v>-0.126</v>
      </c>
      <c r="O174" s="578">
        <v>-0.108</v>
      </c>
      <c r="P174" s="578">
        <v>-0.122</v>
      </c>
      <c r="Q174" s="578">
        <v>-0.13500000000000001</v>
      </c>
      <c r="R174" s="201"/>
    </row>
    <row r="175" spans="2:18" ht="15" customHeight="1" x14ac:dyDescent="0.25">
      <c r="B175" s="636"/>
      <c r="C175" s="136" t="s">
        <v>200</v>
      </c>
      <c r="D175" s="578">
        <v>3.9E-2</v>
      </c>
      <c r="E175" s="578">
        <v>0.03</v>
      </c>
      <c r="F175" s="578">
        <v>-7.4999999999999997E-2</v>
      </c>
      <c r="G175" s="578">
        <v>-0.115</v>
      </c>
      <c r="H175" s="578">
        <v>-3.0000000000000001E-3</v>
      </c>
      <c r="I175" s="578">
        <v>-0.104</v>
      </c>
      <c r="J175" s="578">
        <v>-0.122</v>
      </c>
      <c r="K175" s="578">
        <v>-0.13</v>
      </c>
      <c r="L175" s="578">
        <v>-0.14099999999999999</v>
      </c>
      <c r="M175" s="578">
        <v>-0.14000000000000001</v>
      </c>
      <c r="N175" s="578">
        <v>-0.16900000000000001</v>
      </c>
      <c r="O175" s="578">
        <v>-0.17100000000000001</v>
      </c>
      <c r="P175" s="578">
        <v>-0.16200000000000001</v>
      </c>
      <c r="Q175" s="578">
        <v>-0.153</v>
      </c>
      <c r="R175" s="201"/>
    </row>
    <row r="176" spans="2:18" ht="15" customHeight="1" x14ac:dyDescent="0.25">
      <c r="B176" s="636"/>
      <c r="C176" s="136" t="s">
        <v>464</v>
      </c>
      <c r="D176" s="578">
        <v>-6.6000000000000003E-2</v>
      </c>
      <c r="E176" s="578">
        <v>-8.0000000000000002E-3</v>
      </c>
      <c r="F176" s="578">
        <v>2.4E-2</v>
      </c>
      <c r="G176" s="578">
        <v>5.5E-2</v>
      </c>
      <c r="H176" s="578">
        <v>9.1999999999999998E-2</v>
      </c>
      <c r="I176" s="578">
        <v>-2.7E-2</v>
      </c>
      <c r="J176" s="578">
        <v>-3.9E-2</v>
      </c>
      <c r="K176" s="578">
        <v>-0.13700000000000001</v>
      </c>
      <c r="L176" s="578">
        <v>-0.14299999999999999</v>
      </c>
      <c r="M176" s="578">
        <v>-0.14099999999999999</v>
      </c>
      <c r="N176" s="578">
        <v>-0.16900000000000001</v>
      </c>
      <c r="O176" s="578">
        <v>-0.191</v>
      </c>
      <c r="P176" s="578">
        <v>-0.182</v>
      </c>
      <c r="Q176" s="578">
        <v>-0.17299999999999999</v>
      </c>
      <c r="R176" s="201"/>
    </row>
    <row r="177" spans="2:18" ht="15" customHeight="1" x14ac:dyDescent="0.25">
      <c r="B177" s="636"/>
      <c r="C177" s="136" t="s">
        <v>468</v>
      </c>
      <c r="D177" s="578">
        <v>-2.4E-2</v>
      </c>
      <c r="E177" s="578">
        <v>-1.2E-2</v>
      </c>
      <c r="F177" s="578">
        <v>1.7999999999999999E-2</v>
      </c>
      <c r="G177" s="578">
        <v>4.5999999999999999E-2</v>
      </c>
      <c r="H177" s="578">
        <v>7.2999999999999995E-2</v>
      </c>
      <c r="I177" s="578">
        <v>5.0999999999999997E-2</v>
      </c>
      <c r="J177" s="578">
        <v>-6.7000000000000004E-2</v>
      </c>
      <c r="K177" s="578">
        <v>-0.154</v>
      </c>
      <c r="L177" s="578">
        <v>-0.14099999999999999</v>
      </c>
      <c r="M177" s="578">
        <v>-0.14099999999999999</v>
      </c>
      <c r="N177" s="578">
        <v>-0.16700000000000001</v>
      </c>
      <c r="O177" s="578">
        <v>-0.187</v>
      </c>
      <c r="P177" s="578">
        <v>-0.19700000000000001</v>
      </c>
      <c r="Q177" s="578">
        <v>-0.16800000000000001</v>
      </c>
      <c r="R177" s="201"/>
    </row>
    <row r="178" spans="2:18" ht="15" customHeight="1" x14ac:dyDescent="0.25">
      <c r="B178" s="636"/>
      <c r="C178" s="136" t="s">
        <v>449</v>
      </c>
      <c r="D178" s="578">
        <v>0.33600000000000002</v>
      </c>
      <c r="E178" s="578">
        <v>0.30099999999999999</v>
      </c>
      <c r="F178" s="578">
        <v>0.26300000000000001</v>
      </c>
      <c r="G178" s="578">
        <v>0.23499999999999999</v>
      </c>
      <c r="H178" s="578">
        <v>0.21299999999999999</v>
      </c>
      <c r="I178" s="578">
        <v>0.06</v>
      </c>
      <c r="J178" s="578">
        <v>-4.8000000000000001E-2</v>
      </c>
      <c r="K178" s="578">
        <v>-0.129</v>
      </c>
      <c r="L178" s="578">
        <v>-0.123</v>
      </c>
      <c r="M178" s="578">
        <v>-0.13200000000000001</v>
      </c>
      <c r="N178" s="578">
        <v>-0.16200000000000001</v>
      </c>
      <c r="O178" s="578">
        <v>-0.18</v>
      </c>
      <c r="P178" s="578">
        <v>-0.19</v>
      </c>
      <c r="Q178" s="578">
        <v>-0.16300000000000001</v>
      </c>
      <c r="R178" s="201"/>
    </row>
    <row r="179" spans="2:18" ht="15" customHeight="1" x14ac:dyDescent="0.25">
      <c r="B179" s="636"/>
      <c r="C179" s="136" t="s">
        <v>450</v>
      </c>
      <c r="D179" s="578">
        <v>0.42299999999999999</v>
      </c>
      <c r="E179" s="578">
        <v>0.34499999999999997</v>
      </c>
      <c r="F179" s="578">
        <v>0.26400000000000001</v>
      </c>
      <c r="G179" s="578">
        <v>0.185</v>
      </c>
      <c r="H179" s="578">
        <v>0.107</v>
      </c>
      <c r="I179" s="578">
        <v>-1.7000000000000001E-2</v>
      </c>
      <c r="J179" s="578">
        <v>-6.6000000000000003E-2</v>
      </c>
      <c r="K179" s="578">
        <v>-6.8000000000000005E-2</v>
      </c>
      <c r="L179" s="578">
        <v>-7.4999999999999997E-2</v>
      </c>
      <c r="M179" s="578">
        <v>-0.10100000000000001</v>
      </c>
      <c r="N179" s="578">
        <v>-0.127</v>
      </c>
      <c r="O179" s="578">
        <v>-0.159</v>
      </c>
      <c r="P179" s="578">
        <v>-0.16800000000000001</v>
      </c>
      <c r="Q179" s="578">
        <v>-0.16600000000000001</v>
      </c>
      <c r="R179" s="201"/>
    </row>
    <row r="180" spans="2:18" ht="15" customHeight="1" x14ac:dyDescent="0.25">
      <c r="B180" s="636"/>
      <c r="C180" s="136" t="s">
        <v>451</v>
      </c>
      <c r="D180" s="578">
        <v>0.42499999999999999</v>
      </c>
      <c r="E180" s="578">
        <v>0.32800000000000001</v>
      </c>
      <c r="F180" s="578">
        <v>0.22900000000000001</v>
      </c>
      <c r="G180" s="578">
        <v>0.17799999999999999</v>
      </c>
      <c r="H180" s="578">
        <v>0.104</v>
      </c>
      <c r="I180" s="578">
        <v>2.9000000000000001E-2</v>
      </c>
      <c r="J180" s="578">
        <v>-2.9000000000000001E-2</v>
      </c>
      <c r="K180" s="578">
        <v>-5.5E-2</v>
      </c>
      <c r="L180" s="578">
        <v>-7.6999999999999999E-2</v>
      </c>
      <c r="M180" s="578">
        <v>-0.1</v>
      </c>
      <c r="N180" s="578">
        <v>-0.126</v>
      </c>
      <c r="O180" s="578">
        <v>-0.13800000000000001</v>
      </c>
      <c r="P180" s="578">
        <v>-0.155</v>
      </c>
      <c r="Q180" s="578">
        <v>-0.17499999999999999</v>
      </c>
      <c r="R180" s="201"/>
    </row>
    <row r="181" spans="2:18" ht="15" customHeight="1" x14ac:dyDescent="0.25">
      <c r="B181" s="636"/>
      <c r="C181" s="136" t="s">
        <v>452</v>
      </c>
      <c r="D181" s="578">
        <v>0.28999999999999998</v>
      </c>
      <c r="E181" s="578">
        <v>0.20100000000000001</v>
      </c>
      <c r="F181" s="578">
        <v>0.13200000000000001</v>
      </c>
      <c r="G181" s="578">
        <v>6.4000000000000001E-2</v>
      </c>
      <c r="H181" s="578">
        <v>1.7999999999999999E-2</v>
      </c>
      <c r="I181" s="578">
        <v>-4.3999999999999997E-2</v>
      </c>
      <c r="J181" s="578">
        <v>-6.9000000000000006E-2</v>
      </c>
      <c r="K181" s="578">
        <v>-0.112</v>
      </c>
      <c r="L181" s="578">
        <v>-0.11799999999999999</v>
      </c>
      <c r="M181" s="578">
        <v>-0.14199999999999999</v>
      </c>
      <c r="N181" s="578">
        <v>-0.154</v>
      </c>
      <c r="O181" s="578">
        <v>-0.161</v>
      </c>
      <c r="P181" s="578">
        <v>-0.19</v>
      </c>
      <c r="Q181" s="578">
        <v>-0.214</v>
      </c>
      <c r="R181" s="201"/>
    </row>
    <row r="182" spans="2:18" ht="15" customHeight="1" x14ac:dyDescent="0.25">
      <c r="B182" s="636"/>
      <c r="C182" s="136" t="s">
        <v>469</v>
      </c>
      <c r="D182" s="578">
        <v>0.13200000000000001</v>
      </c>
      <c r="E182" s="578">
        <v>6.7000000000000004E-2</v>
      </c>
      <c r="F182" s="578">
        <v>3.0000000000000001E-3</v>
      </c>
      <c r="G182" s="578">
        <v>-5.3999999999999999E-2</v>
      </c>
      <c r="H182" s="578">
        <v>-0.106</v>
      </c>
      <c r="I182" s="578">
        <v>-0.14299999999999999</v>
      </c>
      <c r="J182" s="578">
        <v>-0.159</v>
      </c>
      <c r="K182" s="578">
        <v>-0.189</v>
      </c>
      <c r="L182" s="578">
        <v>-0.185</v>
      </c>
      <c r="M182" s="578">
        <v>-0.19700000000000001</v>
      </c>
      <c r="N182" s="578">
        <v>-0.2</v>
      </c>
      <c r="O182" s="578">
        <v>-0.247</v>
      </c>
      <c r="P182" s="578">
        <v>-0.28299999999999997</v>
      </c>
      <c r="Q182" s="578">
        <v>-0.313</v>
      </c>
      <c r="R182" s="201"/>
    </row>
    <row r="183" spans="2:18" ht="15" customHeight="1" x14ac:dyDescent="0.25">
      <c r="B183" s="636"/>
      <c r="C183" s="136" t="s">
        <v>465</v>
      </c>
      <c r="D183" s="578">
        <v>3.4000000000000002E-2</v>
      </c>
      <c r="E183" s="578">
        <v>-3.1E-2</v>
      </c>
      <c r="F183" s="578">
        <v>-9.6000000000000002E-2</v>
      </c>
      <c r="G183" s="578">
        <v>-0.11799999999999999</v>
      </c>
      <c r="H183" s="578">
        <v>-0.16200000000000001</v>
      </c>
      <c r="I183" s="578">
        <v>-0.17599999999999999</v>
      </c>
      <c r="J183" s="578">
        <v>-0.189</v>
      </c>
      <c r="K183" s="578">
        <v>-0.21299999999999999</v>
      </c>
      <c r="L183" s="578">
        <v>-0.20100000000000001</v>
      </c>
      <c r="M183" s="578">
        <v>-0.21099999999999999</v>
      </c>
      <c r="N183" s="578">
        <v>-0.29399999999999998</v>
      </c>
      <c r="O183" s="578">
        <v>-0.34799999999999998</v>
      </c>
      <c r="P183" s="578">
        <v>-0.38700000000000001</v>
      </c>
      <c r="Q183" s="578">
        <v>-0.41599999999999998</v>
      </c>
      <c r="R183" s="201"/>
    </row>
    <row r="184" spans="2:18" ht="15" customHeight="1" x14ac:dyDescent="0.25">
      <c r="B184" s="637"/>
      <c r="C184" s="136" t="s">
        <v>466</v>
      </c>
      <c r="D184" s="578">
        <v>-0.45700000000000002</v>
      </c>
      <c r="E184" s="578">
        <v>-0.503</v>
      </c>
      <c r="F184" s="578">
        <v>-0.54800000000000004</v>
      </c>
      <c r="G184" s="578">
        <v>-0.57999999999999996</v>
      </c>
      <c r="H184" s="578">
        <v>-0.59399999999999997</v>
      </c>
      <c r="I184" s="578">
        <v>-0.59699999999999998</v>
      </c>
      <c r="J184" s="578">
        <v>-0.60099999999999998</v>
      </c>
      <c r="K184" s="578">
        <v>-0.60699999999999998</v>
      </c>
      <c r="L184" s="578">
        <v>-0.61299999999999999</v>
      </c>
      <c r="M184" s="578">
        <v>-0.621</v>
      </c>
      <c r="N184" s="578">
        <v>-0.63200000000000001</v>
      </c>
      <c r="O184" s="578">
        <v>-0.64200000000000002</v>
      </c>
      <c r="P184" s="578">
        <v>-0.65</v>
      </c>
      <c r="Q184" s="578">
        <v>-0.65700000000000003</v>
      </c>
      <c r="R184" s="201"/>
    </row>
    <row r="185" spans="2:18" s="313" customFormat="1" ht="15" hidden="1" customHeight="1" x14ac:dyDescent="0.25">
      <c r="C185" s="249" t="s">
        <v>197</v>
      </c>
      <c r="D185" s="197">
        <f t="shared" ref="D185:R185" si="10">SUM(D172:D184)</f>
        <v>0.57399999999999984</v>
      </c>
      <c r="E185" s="198">
        <f t="shared" si="10"/>
        <v>0.10899999999999999</v>
      </c>
      <c r="F185" s="199">
        <f>SUM(F172:F184)</f>
        <v>-0.32999999999999996</v>
      </c>
      <c r="G185" s="199">
        <f>SUM(G172:G184)</f>
        <v>-0.60199999999999987</v>
      </c>
      <c r="H185" s="199">
        <f t="shared" si="10"/>
        <v>-0.72199999999999998</v>
      </c>
      <c r="I185" s="199">
        <f t="shared" si="10"/>
        <v>-1.379</v>
      </c>
      <c r="J185" s="199">
        <f t="shared" si="10"/>
        <v>-1.8280000000000003</v>
      </c>
      <c r="K185" s="199">
        <f t="shared" si="10"/>
        <v>-2.1900000000000004</v>
      </c>
      <c r="L185" s="199">
        <f t="shared" si="10"/>
        <v>-2.2549999999999999</v>
      </c>
      <c r="M185" s="199">
        <f t="shared" si="10"/>
        <v>-2.2120000000000002</v>
      </c>
      <c r="N185" s="199">
        <f t="shared" si="10"/>
        <v>-2.5829999999999997</v>
      </c>
      <c r="O185" s="199"/>
      <c r="P185" s="199">
        <f t="shared" si="10"/>
        <v>-2.9369999999999998</v>
      </c>
      <c r="Q185" s="199">
        <f t="shared" si="10"/>
        <v>-2.9739999999999998</v>
      </c>
      <c r="R185" s="200">
        <f t="shared" si="10"/>
        <v>0</v>
      </c>
    </row>
    <row r="186" spans="2:18" ht="15" customHeight="1" x14ac:dyDescent="0.25">
      <c r="C186" s="92"/>
      <c r="D186" s="132"/>
      <c r="E186" s="132"/>
      <c r="F186" s="143"/>
      <c r="G186" s="143"/>
      <c r="H186" s="143"/>
      <c r="I186" s="143"/>
      <c r="J186" s="143"/>
      <c r="K186" s="143"/>
      <c r="L186" s="143"/>
      <c r="M186" s="143"/>
      <c r="N186" s="143"/>
      <c r="O186" s="143"/>
      <c r="P186" s="143"/>
      <c r="Q186" s="143"/>
    </row>
  </sheetData>
  <sheetProtection formatCells="0" formatColumns="0" formatRows="0" insertColumns="0" insertRows="0"/>
  <mergeCells count="12">
    <mergeCell ref="B172:B184"/>
    <mergeCell ref="D7:R7"/>
    <mergeCell ref="B10:B22"/>
    <mergeCell ref="B26:B38"/>
    <mergeCell ref="B42:B54"/>
    <mergeCell ref="B58:B70"/>
    <mergeCell ref="B74:B86"/>
    <mergeCell ref="B92:B104"/>
    <mergeCell ref="B108:B120"/>
    <mergeCell ref="B124:B136"/>
    <mergeCell ref="B140:B152"/>
    <mergeCell ref="B156:B168"/>
  </mergeCells>
  <dataValidations count="1">
    <dataValidation type="custom" allowBlank="1" showErrorMessage="1" errorTitle="Data entry error:" error="Please enter a numeric value or leave blank!" sqref="D89 D140:Q152 D58:Q70 D92:Q104 D10:Q22 D26:Q38 D42:Q54 D74:Q86 D156:Q168 D124:Q136 D108:Q120 D172:Q184">
      <formula1>OR(ISNUMBER(D10),ISBLANK(D10))</formula1>
    </dataValidation>
  </dataValidations>
  <pageMargins left="0.7" right="0.7" top="0.75" bottom="0.75" header="0.3" footer="0.3"/>
  <pageSetup scale="38" fitToHeight="2" orientation="portrait" r:id="rId1"/>
  <headerFooter>
    <oddFooter>&amp;LPrinted: &amp;D&amp;R&amp;P</oddFooter>
  </headerFooter>
  <rowBreaks count="1" manualBreakCount="1">
    <brk id="106"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S186"/>
  <sheetViews>
    <sheetView showGridLines="0" zoomScale="80" zoomScaleNormal="80" zoomScaleSheetLayoutView="80" workbookViewId="0">
      <pane xSplit="3" ySplit="8" topLeftCell="D9" activePane="bottomRight" state="frozen"/>
      <selection activeCell="U12" sqref="U12"/>
      <selection pane="topRight" activeCell="U12" sqref="U12"/>
      <selection pane="bottomLeft" activeCell="U12" sqref="U12"/>
      <selection pane="bottomRight" activeCell="D9" sqref="D9"/>
    </sheetView>
  </sheetViews>
  <sheetFormatPr defaultColWidth="9.140625" defaultRowHeight="15" customHeight="1" x14ac:dyDescent="0.25"/>
  <cols>
    <col min="1" max="1" width="1.5703125" style="333" customWidth="1"/>
    <col min="2" max="2" width="4.28515625" style="333" customWidth="1"/>
    <col min="3" max="3" width="13" style="333" customWidth="1"/>
    <col min="4" max="5" width="11.5703125" style="152" customWidth="1"/>
    <col min="6" max="17" width="11.5703125" style="140" customWidth="1"/>
    <col min="18" max="18" width="14.140625" style="152" hidden="1" customWidth="1"/>
    <col min="19" max="19" width="1.7109375" style="333" customWidth="1"/>
    <col min="20" max="16384" width="9.140625" style="333"/>
  </cols>
  <sheetData>
    <row r="1" spans="1:19" ht="15.75" customHeight="1" x14ac:dyDescent="0.25">
      <c r="A1" s="5" t="str">
        <f>TemplateName</f>
        <v>CCAR 2014 Market Shocks: Severely Adverse Scenario</v>
      </c>
      <c r="B1" s="5"/>
      <c r="H1" s="141"/>
      <c r="P1" s="333"/>
      <c r="Q1" s="333"/>
      <c r="R1" s="333"/>
    </row>
    <row r="2" spans="1:19" ht="15.75" customHeight="1" x14ac:dyDescent="0.25">
      <c r="A2" s="333" t="s">
        <v>281</v>
      </c>
      <c r="B2" s="20"/>
      <c r="C2" s="337"/>
      <c r="D2" s="155"/>
      <c r="E2" s="155"/>
      <c r="F2" s="142"/>
      <c r="G2" s="142"/>
      <c r="H2" s="142"/>
      <c r="I2" s="142"/>
      <c r="K2" s="142"/>
      <c r="L2" s="142"/>
      <c r="M2" s="142"/>
      <c r="N2" s="142"/>
      <c r="O2" s="142"/>
      <c r="P2" s="333"/>
      <c r="Q2" s="333"/>
      <c r="R2" s="333"/>
    </row>
    <row r="3" spans="1:19" ht="15" customHeight="1" x14ac:dyDescent="0.25">
      <c r="B3" s="13"/>
      <c r="C3" s="334"/>
      <c r="D3" s="132"/>
      <c r="E3" s="132"/>
      <c r="F3" s="143"/>
      <c r="G3" s="143"/>
      <c r="H3" s="143"/>
      <c r="I3" s="143"/>
      <c r="J3" s="143"/>
      <c r="K3" s="143"/>
      <c r="L3" s="143"/>
      <c r="M3" s="143"/>
      <c r="N3" s="143"/>
      <c r="O3" s="143"/>
      <c r="P3" s="143"/>
      <c r="Q3"/>
      <c r="R3"/>
    </row>
    <row r="4" spans="1:19" ht="15" customHeight="1" x14ac:dyDescent="0.25">
      <c r="J4" s="144"/>
      <c r="K4" s="145"/>
      <c r="L4" s="146"/>
      <c r="Q4"/>
      <c r="R4"/>
    </row>
    <row r="5" spans="1:19" ht="21" customHeight="1" x14ac:dyDescent="0.35">
      <c r="B5" s="79" t="s">
        <v>739</v>
      </c>
      <c r="C5" s="89"/>
      <c r="D5" s="156"/>
      <c r="E5" s="156"/>
      <c r="F5" s="147"/>
      <c r="G5" s="147"/>
      <c r="H5" s="147"/>
      <c r="L5" s="148"/>
      <c r="P5" s="149"/>
      <c r="Q5"/>
      <c r="R5"/>
    </row>
    <row r="6" spans="1:19" ht="15" customHeight="1" x14ac:dyDescent="0.25">
      <c r="C6" s="334"/>
      <c r="D6" s="132"/>
      <c r="E6" s="132"/>
      <c r="F6" s="143"/>
      <c r="G6" s="143"/>
      <c r="H6" s="143"/>
      <c r="I6" s="143"/>
      <c r="J6" s="143"/>
      <c r="K6" s="143"/>
      <c r="L6" s="143"/>
      <c r="M6" s="143"/>
      <c r="N6" s="143"/>
      <c r="O6" s="143"/>
      <c r="P6" s="143"/>
      <c r="Q6" s="143"/>
    </row>
    <row r="7" spans="1:19" ht="15" customHeight="1" x14ac:dyDescent="0.25">
      <c r="D7" s="638" t="s">
        <v>263</v>
      </c>
      <c r="E7" s="639"/>
      <c r="F7" s="639"/>
      <c r="G7" s="639"/>
      <c r="H7" s="639"/>
      <c r="I7" s="639"/>
      <c r="J7" s="639"/>
      <c r="K7" s="639"/>
      <c r="L7" s="639"/>
      <c r="M7" s="639"/>
      <c r="N7" s="639"/>
      <c r="O7" s="640"/>
      <c r="P7" s="639"/>
      <c r="Q7" s="639"/>
      <c r="R7" s="641"/>
      <c r="S7" s="581"/>
    </row>
    <row r="8" spans="1:19" s="1" customFormat="1" ht="15" customHeight="1" x14ac:dyDescent="0.25">
      <c r="B8" s="23"/>
      <c r="C8" s="23"/>
      <c r="D8" s="157" t="s">
        <v>467</v>
      </c>
      <c r="E8" s="157" t="s">
        <v>198</v>
      </c>
      <c r="F8" s="150" t="s">
        <v>199</v>
      </c>
      <c r="G8" s="150" t="s">
        <v>200</v>
      </c>
      <c r="H8" s="150" t="s">
        <v>464</v>
      </c>
      <c r="I8" s="150" t="s">
        <v>468</v>
      </c>
      <c r="J8" s="150" t="s">
        <v>449</v>
      </c>
      <c r="K8" s="150" t="s">
        <v>450</v>
      </c>
      <c r="L8" s="150" t="s">
        <v>451</v>
      </c>
      <c r="M8" s="150" t="s">
        <v>452</v>
      </c>
      <c r="N8" s="150" t="s">
        <v>469</v>
      </c>
      <c r="O8" s="494" t="s">
        <v>465</v>
      </c>
      <c r="P8" s="150" t="s">
        <v>736</v>
      </c>
      <c r="Q8" s="150" t="s">
        <v>466</v>
      </c>
      <c r="R8" s="250"/>
    </row>
    <row r="9" spans="1:19" ht="15.75" customHeight="1" x14ac:dyDescent="0.25">
      <c r="C9" s="90" t="s">
        <v>6</v>
      </c>
      <c r="R9" s="153"/>
    </row>
    <row r="10" spans="1:19" ht="15" customHeight="1" x14ac:dyDescent="0.25">
      <c r="B10" s="635" t="s">
        <v>271</v>
      </c>
      <c r="C10" s="136" t="s">
        <v>467</v>
      </c>
      <c r="D10" s="579">
        <v>4.3</v>
      </c>
      <c r="E10" s="579">
        <v>5.0999999999999996</v>
      </c>
      <c r="F10" s="579">
        <v>6.8</v>
      </c>
      <c r="G10" s="579">
        <v>7.7</v>
      </c>
      <c r="H10" s="579">
        <v>8.5</v>
      </c>
      <c r="I10" s="579">
        <v>12.8</v>
      </c>
      <c r="J10" s="579">
        <v>18.7</v>
      </c>
      <c r="K10" s="579">
        <v>21.3</v>
      </c>
      <c r="L10" s="579">
        <v>21.3</v>
      </c>
      <c r="M10" s="579">
        <v>29.8</v>
      </c>
      <c r="N10" s="579">
        <v>29.8</v>
      </c>
      <c r="O10" s="579">
        <v>38.299999999999997</v>
      </c>
      <c r="P10" s="579">
        <v>38.299999999999997</v>
      </c>
      <c r="Q10" s="579">
        <v>42.5</v>
      </c>
      <c r="R10" s="201"/>
    </row>
    <row r="11" spans="1:19" ht="15" customHeight="1" x14ac:dyDescent="0.25">
      <c r="B11" s="636"/>
      <c r="C11" s="136" t="s">
        <v>198</v>
      </c>
      <c r="D11" s="579">
        <v>8.5</v>
      </c>
      <c r="E11" s="579">
        <v>8.5</v>
      </c>
      <c r="F11" s="579">
        <v>8.5</v>
      </c>
      <c r="G11" s="579">
        <v>10.199999999999999</v>
      </c>
      <c r="H11" s="579">
        <v>12.8</v>
      </c>
      <c r="I11" s="579">
        <v>15.3</v>
      </c>
      <c r="J11" s="579">
        <v>18.7</v>
      </c>
      <c r="K11" s="579">
        <v>21.3</v>
      </c>
      <c r="L11" s="579">
        <v>21.3</v>
      </c>
      <c r="M11" s="579">
        <v>29.8</v>
      </c>
      <c r="N11" s="579">
        <v>29.8</v>
      </c>
      <c r="O11" s="579">
        <v>38.299999999999997</v>
      </c>
      <c r="P11" s="579">
        <v>38.299999999999997</v>
      </c>
      <c r="Q11" s="579">
        <v>40.799999999999997</v>
      </c>
      <c r="R11" s="201"/>
    </row>
    <row r="12" spans="1:19" ht="15" customHeight="1" x14ac:dyDescent="0.25">
      <c r="B12" s="636"/>
      <c r="C12" s="136" t="s">
        <v>199</v>
      </c>
      <c r="D12" s="579">
        <v>10.199999999999999</v>
      </c>
      <c r="E12" s="579">
        <v>10.199999999999999</v>
      </c>
      <c r="F12" s="579">
        <v>10.199999999999999</v>
      </c>
      <c r="G12" s="579">
        <v>10.199999999999999</v>
      </c>
      <c r="H12" s="579">
        <v>12.8</v>
      </c>
      <c r="I12" s="579">
        <v>17</v>
      </c>
      <c r="J12" s="579">
        <v>18.7</v>
      </c>
      <c r="K12" s="579">
        <v>21.3</v>
      </c>
      <c r="L12" s="579">
        <v>21.3</v>
      </c>
      <c r="M12" s="579">
        <v>29.8</v>
      </c>
      <c r="N12" s="579">
        <v>29.8</v>
      </c>
      <c r="O12" s="579">
        <v>38.299999999999997</v>
      </c>
      <c r="P12" s="579">
        <v>38.299999999999997</v>
      </c>
      <c r="Q12" s="579">
        <v>38.299999999999997</v>
      </c>
      <c r="R12" s="201"/>
    </row>
    <row r="13" spans="1:19" ht="15" customHeight="1" x14ac:dyDescent="0.25">
      <c r="B13" s="636"/>
      <c r="C13" s="136" t="s">
        <v>200</v>
      </c>
      <c r="D13" s="579">
        <v>12.8</v>
      </c>
      <c r="E13" s="579">
        <v>8.5</v>
      </c>
      <c r="F13" s="579">
        <v>8.5</v>
      </c>
      <c r="G13" s="579">
        <v>8.5</v>
      </c>
      <c r="H13" s="579">
        <v>25.5</v>
      </c>
      <c r="I13" s="579">
        <v>22.1</v>
      </c>
      <c r="J13" s="579">
        <v>21.3</v>
      </c>
      <c r="K13" s="579">
        <v>21.3</v>
      </c>
      <c r="L13" s="579">
        <v>21.3</v>
      </c>
      <c r="M13" s="579">
        <v>21.3</v>
      </c>
      <c r="N13" s="579">
        <v>21.3</v>
      </c>
      <c r="O13" s="579">
        <v>25.5</v>
      </c>
      <c r="P13" s="579">
        <v>29.8</v>
      </c>
      <c r="Q13" s="579">
        <v>34</v>
      </c>
      <c r="R13" s="201"/>
    </row>
    <row r="14" spans="1:19" ht="15" customHeight="1" x14ac:dyDescent="0.25">
      <c r="B14" s="636"/>
      <c r="C14" s="136" t="s">
        <v>464</v>
      </c>
      <c r="D14" s="579">
        <v>15.3</v>
      </c>
      <c r="E14" s="579">
        <v>23.8</v>
      </c>
      <c r="F14" s="579">
        <v>29.8</v>
      </c>
      <c r="G14" s="579">
        <v>35.700000000000003</v>
      </c>
      <c r="H14" s="579">
        <v>42.5</v>
      </c>
      <c r="I14" s="579">
        <v>39.1</v>
      </c>
      <c r="J14" s="579">
        <v>35.700000000000003</v>
      </c>
      <c r="K14" s="579">
        <v>21.3</v>
      </c>
      <c r="L14" s="579">
        <v>21.3</v>
      </c>
      <c r="M14" s="579">
        <v>21.3</v>
      </c>
      <c r="N14" s="579">
        <v>21.3</v>
      </c>
      <c r="O14" s="579">
        <v>21.3</v>
      </c>
      <c r="P14" s="579">
        <v>25.5</v>
      </c>
      <c r="Q14" s="579">
        <v>29.8</v>
      </c>
      <c r="R14" s="201"/>
    </row>
    <row r="15" spans="1:19" ht="15" customHeight="1" x14ac:dyDescent="0.25">
      <c r="B15" s="636"/>
      <c r="C15" s="136" t="s">
        <v>468</v>
      </c>
      <c r="D15" s="579">
        <v>38.299999999999997</v>
      </c>
      <c r="E15" s="579">
        <v>42.5</v>
      </c>
      <c r="F15" s="579">
        <v>51</v>
      </c>
      <c r="G15" s="579">
        <v>59.5</v>
      </c>
      <c r="H15" s="579">
        <v>68</v>
      </c>
      <c r="I15" s="579">
        <v>55.3</v>
      </c>
      <c r="J15" s="579">
        <v>34.9</v>
      </c>
      <c r="K15" s="579">
        <v>21.3</v>
      </c>
      <c r="L15" s="579">
        <v>21.3</v>
      </c>
      <c r="M15" s="579">
        <v>21.3</v>
      </c>
      <c r="N15" s="579">
        <v>21.3</v>
      </c>
      <c r="O15" s="579">
        <v>21.3</v>
      </c>
      <c r="P15" s="579">
        <v>21.3</v>
      </c>
      <c r="Q15" s="579">
        <v>29.8</v>
      </c>
      <c r="R15" s="201"/>
    </row>
    <row r="16" spans="1:19" ht="15" customHeight="1" x14ac:dyDescent="0.25">
      <c r="B16" s="636"/>
      <c r="C16" s="136" t="s">
        <v>449</v>
      </c>
      <c r="D16" s="579">
        <v>85</v>
      </c>
      <c r="E16" s="579">
        <v>80.8</v>
      </c>
      <c r="F16" s="579">
        <v>76.5</v>
      </c>
      <c r="G16" s="579">
        <v>74</v>
      </c>
      <c r="H16" s="579">
        <v>72.3</v>
      </c>
      <c r="I16" s="579">
        <v>51</v>
      </c>
      <c r="J16" s="579">
        <v>34</v>
      </c>
      <c r="K16" s="579">
        <v>21.3</v>
      </c>
      <c r="L16" s="579">
        <v>21.3</v>
      </c>
      <c r="M16" s="579">
        <v>21.3</v>
      </c>
      <c r="N16" s="579">
        <v>21.3</v>
      </c>
      <c r="O16" s="579">
        <v>21.3</v>
      </c>
      <c r="P16" s="579">
        <v>21.3</v>
      </c>
      <c r="Q16" s="579">
        <v>29.8</v>
      </c>
      <c r="R16" s="201"/>
    </row>
    <row r="17" spans="2:18" ht="15" customHeight="1" x14ac:dyDescent="0.25">
      <c r="B17" s="636"/>
      <c r="C17" s="136" t="s">
        <v>450</v>
      </c>
      <c r="D17" s="579">
        <v>114.8</v>
      </c>
      <c r="E17" s="579">
        <v>102</v>
      </c>
      <c r="F17" s="579">
        <v>89.3</v>
      </c>
      <c r="G17" s="579">
        <v>76.5</v>
      </c>
      <c r="H17" s="579">
        <v>63.8</v>
      </c>
      <c r="I17" s="579">
        <v>46.8</v>
      </c>
      <c r="J17" s="579">
        <v>33.200000000000003</v>
      </c>
      <c r="K17" s="579">
        <v>30.6</v>
      </c>
      <c r="L17" s="579">
        <v>29.8</v>
      </c>
      <c r="M17" s="579">
        <v>29.8</v>
      </c>
      <c r="N17" s="579">
        <v>29.8</v>
      </c>
      <c r="O17" s="579">
        <v>25.5</v>
      </c>
      <c r="P17" s="579">
        <v>25.5</v>
      </c>
      <c r="Q17" s="579">
        <v>29.8</v>
      </c>
      <c r="R17" s="201"/>
    </row>
    <row r="18" spans="2:18" ht="15" customHeight="1" x14ac:dyDescent="0.25">
      <c r="B18" s="636"/>
      <c r="C18" s="136" t="s">
        <v>451</v>
      </c>
      <c r="D18" s="579">
        <v>110.5</v>
      </c>
      <c r="E18" s="579">
        <v>93.5</v>
      </c>
      <c r="F18" s="579">
        <v>76.5</v>
      </c>
      <c r="G18" s="579">
        <v>68</v>
      </c>
      <c r="H18" s="579">
        <v>55.3</v>
      </c>
      <c r="I18" s="579">
        <v>42.5</v>
      </c>
      <c r="J18" s="579">
        <v>32.299999999999997</v>
      </c>
      <c r="K18" s="579">
        <v>29.8</v>
      </c>
      <c r="L18" s="579">
        <v>29.8</v>
      </c>
      <c r="M18" s="579">
        <v>29.8</v>
      </c>
      <c r="N18" s="579">
        <v>29.8</v>
      </c>
      <c r="O18" s="579">
        <v>29.8</v>
      </c>
      <c r="P18" s="579">
        <v>29.8</v>
      </c>
      <c r="Q18" s="579">
        <v>29.8</v>
      </c>
      <c r="R18" s="201"/>
    </row>
    <row r="19" spans="2:18" ht="15" customHeight="1" x14ac:dyDescent="0.25">
      <c r="B19" s="636"/>
      <c r="C19" s="136" t="s">
        <v>452</v>
      </c>
      <c r="D19" s="579">
        <v>93.5</v>
      </c>
      <c r="E19" s="579">
        <v>76.5</v>
      </c>
      <c r="F19" s="579">
        <v>63.8</v>
      </c>
      <c r="G19" s="579">
        <v>51</v>
      </c>
      <c r="H19" s="579">
        <v>42.5</v>
      </c>
      <c r="I19" s="579">
        <v>34</v>
      </c>
      <c r="J19" s="579">
        <v>31.5</v>
      </c>
      <c r="K19" s="579">
        <v>29.8</v>
      </c>
      <c r="L19" s="579">
        <v>29.8</v>
      </c>
      <c r="M19" s="579">
        <v>29.8</v>
      </c>
      <c r="N19" s="579">
        <v>29.8</v>
      </c>
      <c r="O19" s="579">
        <v>29.8</v>
      </c>
      <c r="P19" s="579">
        <v>29.8</v>
      </c>
      <c r="Q19" s="579">
        <v>29.8</v>
      </c>
      <c r="R19" s="201"/>
    </row>
    <row r="20" spans="2:18" ht="15" customHeight="1" x14ac:dyDescent="0.25">
      <c r="B20" s="636"/>
      <c r="C20" s="136" t="s">
        <v>469</v>
      </c>
      <c r="D20" s="579">
        <v>80.8</v>
      </c>
      <c r="E20" s="579">
        <v>68</v>
      </c>
      <c r="F20" s="579">
        <v>55.3</v>
      </c>
      <c r="G20" s="579">
        <v>44.2</v>
      </c>
      <c r="H20" s="579">
        <v>34</v>
      </c>
      <c r="I20" s="579">
        <v>29.8</v>
      </c>
      <c r="J20" s="579">
        <v>29.8</v>
      </c>
      <c r="K20" s="579">
        <v>29.8</v>
      </c>
      <c r="L20" s="579">
        <v>29.8</v>
      </c>
      <c r="M20" s="579">
        <v>29.8</v>
      </c>
      <c r="N20" s="579">
        <v>29.8</v>
      </c>
      <c r="O20" s="579">
        <v>29.8</v>
      </c>
      <c r="P20" s="579">
        <v>29.8</v>
      </c>
      <c r="Q20" s="579">
        <v>29.8</v>
      </c>
      <c r="R20" s="201"/>
    </row>
    <row r="21" spans="2:18" ht="15" customHeight="1" x14ac:dyDescent="0.25">
      <c r="B21" s="636"/>
      <c r="C21" s="136" t="s">
        <v>465</v>
      </c>
      <c r="D21" s="579">
        <v>68</v>
      </c>
      <c r="E21" s="579">
        <v>55.3</v>
      </c>
      <c r="F21" s="579">
        <v>42.5</v>
      </c>
      <c r="G21" s="579">
        <v>38.299999999999997</v>
      </c>
      <c r="H21" s="579">
        <v>29.8</v>
      </c>
      <c r="I21" s="579">
        <v>29.8</v>
      </c>
      <c r="J21" s="579">
        <v>29.8</v>
      </c>
      <c r="K21" s="579">
        <v>29.8</v>
      </c>
      <c r="L21" s="579">
        <v>29.8</v>
      </c>
      <c r="M21" s="579">
        <v>29.8</v>
      </c>
      <c r="N21" s="579">
        <v>29.8</v>
      </c>
      <c r="O21" s="579">
        <v>29.8</v>
      </c>
      <c r="P21" s="579">
        <v>29.8</v>
      </c>
      <c r="Q21" s="579">
        <v>29.8</v>
      </c>
      <c r="R21" s="201"/>
    </row>
    <row r="22" spans="2:18" ht="15" customHeight="1" x14ac:dyDescent="0.25">
      <c r="B22" s="637"/>
      <c r="C22" s="136" t="s">
        <v>466</v>
      </c>
      <c r="D22" s="579">
        <v>55.3</v>
      </c>
      <c r="E22" s="579">
        <v>46.8</v>
      </c>
      <c r="F22" s="579">
        <v>38.299999999999997</v>
      </c>
      <c r="G22" s="579">
        <v>32.299999999999997</v>
      </c>
      <c r="H22" s="579">
        <v>29.8</v>
      </c>
      <c r="I22" s="579">
        <v>29.8</v>
      </c>
      <c r="J22" s="579">
        <v>29.8</v>
      </c>
      <c r="K22" s="579">
        <v>29.8</v>
      </c>
      <c r="L22" s="579">
        <v>29.8</v>
      </c>
      <c r="M22" s="579">
        <v>29.8</v>
      </c>
      <c r="N22" s="579">
        <v>29.8</v>
      </c>
      <c r="O22" s="579">
        <v>29.8</v>
      </c>
      <c r="P22" s="579">
        <v>29.8</v>
      </c>
      <c r="Q22" s="579">
        <v>29.8</v>
      </c>
      <c r="R22" s="201"/>
    </row>
    <row r="23" spans="2:18" s="313" customFormat="1" ht="15" hidden="1" customHeight="1" x14ac:dyDescent="0.25">
      <c r="C23" s="249" t="s">
        <v>197</v>
      </c>
      <c r="D23" s="197">
        <f t="shared" ref="D23:Q23" si="0">SUM(D10:D22)</f>
        <v>697.3</v>
      </c>
      <c r="E23" s="198">
        <f t="shared" si="0"/>
        <v>621.49999999999989</v>
      </c>
      <c r="F23" s="199">
        <f t="shared" si="0"/>
        <v>557</v>
      </c>
      <c r="G23" s="199">
        <f t="shared" si="0"/>
        <v>516.1</v>
      </c>
      <c r="H23" s="199">
        <f t="shared" si="0"/>
        <v>497.6</v>
      </c>
      <c r="I23" s="199">
        <f t="shared" si="0"/>
        <v>425.30000000000007</v>
      </c>
      <c r="J23" s="199">
        <f t="shared" si="0"/>
        <v>368.40000000000003</v>
      </c>
      <c r="K23" s="199">
        <f t="shared" si="0"/>
        <v>328.70000000000005</v>
      </c>
      <c r="L23" s="199">
        <f t="shared" si="0"/>
        <v>327.90000000000003</v>
      </c>
      <c r="M23" s="199">
        <f t="shared" si="0"/>
        <v>353.40000000000009</v>
      </c>
      <c r="N23" s="199">
        <f t="shared" si="0"/>
        <v>353.40000000000009</v>
      </c>
      <c r="O23" s="199"/>
      <c r="P23" s="199">
        <f t="shared" si="0"/>
        <v>387.30000000000007</v>
      </c>
      <c r="Q23" s="199">
        <f t="shared" si="0"/>
        <v>423.80000000000007</v>
      </c>
      <c r="R23" s="200"/>
    </row>
    <row r="24" spans="2:18" ht="15" customHeight="1" x14ac:dyDescent="0.25">
      <c r="C24" s="334"/>
      <c r="D24" s="132"/>
      <c r="E24" s="132"/>
      <c r="F24" s="143"/>
      <c r="G24" s="143"/>
      <c r="H24" s="143"/>
      <c r="I24" s="143"/>
      <c r="J24" s="143"/>
      <c r="K24" s="143"/>
      <c r="L24" s="143"/>
      <c r="M24" s="143"/>
      <c r="N24" s="143"/>
      <c r="O24" s="143"/>
      <c r="P24" s="143"/>
      <c r="Q24" s="143"/>
    </row>
    <row r="25" spans="2:18" ht="15.75" customHeight="1" x14ac:dyDescent="0.25">
      <c r="C25" s="90" t="s">
        <v>12</v>
      </c>
      <c r="R25" s="153"/>
    </row>
    <row r="26" spans="2:18" ht="15" customHeight="1" x14ac:dyDescent="0.25">
      <c r="B26" s="635" t="s">
        <v>271</v>
      </c>
      <c r="C26" s="136" t="s">
        <v>467</v>
      </c>
      <c r="D26" s="579">
        <v>5.5</v>
      </c>
      <c r="E26" s="579">
        <v>6.6</v>
      </c>
      <c r="F26" s="579">
        <v>8.8000000000000007</v>
      </c>
      <c r="G26" s="579">
        <v>9.9</v>
      </c>
      <c r="H26" s="579">
        <v>11</v>
      </c>
      <c r="I26" s="579">
        <v>16.5</v>
      </c>
      <c r="J26" s="579">
        <v>24.2</v>
      </c>
      <c r="K26" s="579">
        <v>27.5</v>
      </c>
      <c r="L26" s="579">
        <v>27.5</v>
      </c>
      <c r="M26" s="579">
        <v>38.5</v>
      </c>
      <c r="N26" s="579">
        <v>38.5</v>
      </c>
      <c r="O26" s="579">
        <v>49.5</v>
      </c>
      <c r="P26" s="579">
        <v>49.5</v>
      </c>
      <c r="Q26" s="579">
        <v>55</v>
      </c>
      <c r="R26" s="201"/>
    </row>
    <row r="27" spans="2:18" ht="15" customHeight="1" x14ac:dyDescent="0.25">
      <c r="B27" s="636"/>
      <c r="C27" s="136" t="s">
        <v>198</v>
      </c>
      <c r="D27" s="579">
        <v>11</v>
      </c>
      <c r="E27" s="579">
        <v>11</v>
      </c>
      <c r="F27" s="579">
        <v>11</v>
      </c>
      <c r="G27" s="579">
        <v>13.2</v>
      </c>
      <c r="H27" s="579">
        <v>16.5</v>
      </c>
      <c r="I27" s="579">
        <v>19.8</v>
      </c>
      <c r="J27" s="579">
        <v>24.2</v>
      </c>
      <c r="K27" s="579">
        <v>27.5</v>
      </c>
      <c r="L27" s="579">
        <v>27.5</v>
      </c>
      <c r="M27" s="579">
        <v>38.5</v>
      </c>
      <c r="N27" s="579">
        <v>38.5</v>
      </c>
      <c r="O27" s="579">
        <v>49.5</v>
      </c>
      <c r="P27" s="579">
        <v>49.5</v>
      </c>
      <c r="Q27" s="579">
        <v>52.8</v>
      </c>
      <c r="R27" s="201"/>
    </row>
    <row r="28" spans="2:18" ht="15" customHeight="1" x14ac:dyDescent="0.25">
      <c r="B28" s="636"/>
      <c r="C28" s="136" t="s">
        <v>199</v>
      </c>
      <c r="D28" s="579">
        <v>13.2</v>
      </c>
      <c r="E28" s="579">
        <v>13.2</v>
      </c>
      <c r="F28" s="579">
        <v>13.2</v>
      </c>
      <c r="G28" s="579">
        <v>13.2</v>
      </c>
      <c r="H28" s="579">
        <v>16.5</v>
      </c>
      <c r="I28" s="579">
        <v>22</v>
      </c>
      <c r="J28" s="579">
        <v>24.2</v>
      </c>
      <c r="K28" s="579">
        <v>27.5</v>
      </c>
      <c r="L28" s="579">
        <v>27.5</v>
      </c>
      <c r="M28" s="579">
        <v>38.5</v>
      </c>
      <c r="N28" s="579">
        <v>38.5</v>
      </c>
      <c r="O28" s="579">
        <v>49.5</v>
      </c>
      <c r="P28" s="579">
        <v>49.5</v>
      </c>
      <c r="Q28" s="579">
        <v>49.5</v>
      </c>
      <c r="R28" s="201"/>
    </row>
    <row r="29" spans="2:18" ht="15" customHeight="1" x14ac:dyDescent="0.25">
      <c r="B29" s="636"/>
      <c r="C29" s="136" t="s">
        <v>200</v>
      </c>
      <c r="D29" s="579">
        <v>16.5</v>
      </c>
      <c r="E29" s="579">
        <v>11</v>
      </c>
      <c r="F29" s="579">
        <v>11</v>
      </c>
      <c r="G29" s="579">
        <v>11</v>
      </c>
      <c r="H29" s="579">
        <v>33</v>
      </c>
      <c r="I29" s="579">
        <v>28.6</v>
      </c>
      <c r="J29" s="579">
        <v>27.5</v>
      </c>
      <c r="K29" s="579">
        <v>27.5</v>
      </c>
      <c r="L29" s="579">
        <v>27.5</v>
      </c>
      <c r="M29" s="579">
        <v>27.5</v>
      </c>
      <c r="N29" s="579">
        <v>27.5</v>
      </c>
      <c r="O29" s="579">
        <v>33</v>
      </c>
      <c r="P29" s="579">
        <v>38.5</v>
      </c>
      <c r="Q29" s="579">
        <v>44</v>
      </c>
      <c r="R29" s="201"/>
    </row>
    <row r="30" spans="2:18" ht="15" customHeight="1" x14ac:dyDescent="0.25">
      <c r="B30" s="636"/>
      <c r="C30" s="136" t="s">
        <v>464</v>
      </c>
      <c r="D30" s="579">
        <v>19.8</v>
      </c>
      <c r="E30" s="579">
        <v>30.8</v>
      </c>
      <c r="F30" s="579">
        <v>38.5</v>
      </c>
      <c r="G30" s="579">
        <v>46.2</v>
      </c>
      <c r="H30" s="579">
        <v>55</v>
      </c>
      <c r="I30" s="579">
        <v>50.6</v>
      </c>
      <c r="J30" s="579">
        <v>46.2</v>
      </c>
      <c r="K30" s="579">
        <v>27.5</v>
      </c>
      <c r="L30" s="579">
        <v>27.5</v>
      </c>
      <c r="M30" s="579">
        <v>27.5</v>
      </c>
      <c r="N30" s="579">
        <v>27.5</v>
      </c>
      <c r="O30" s="579">
        <v>27.5</v>
      </c>
      <c r="P30" s="579">
        <v>33</v>
      </c>
      <c r="Q30" s="579">
        <v>38.5</v>
      </c>
      <c r="R30" s="201"/>
    </row>
    <row r="31" spans="2:18" ht="15" customHeight="1" x14ac:dyDescent="0.25">
      <c r="B31" s="636"/>
      <c r="C31" s="136" t="s">
        <v>468</v>
      </c>
      <c r="D31" s="579">
        <v>49.5</v>
      </c>
      <c r="E31" s="579">
        <v>55</v>
      </c>
      <c r="F31" s="579">
        <v>66</v>
      </c>
      <c r="G31" s="579">
        <v>77</v>
      </c>
      <c r="H31" s="579">
        <v>88</v>
      </c>
      <c r="I31" s="579">
        <v>71.5</v>
      </c>
      <c r="J31" s="579">
        <v>45.1</v>
      </c>
      <c r="K31" s="579">
        <v>27.5</v>
      </c>
      <c r="L31" s="579">
        <v>27.5</v>
      </c>
      <c r="M31" s="579">
        <v>27.5</v>
      </c>
      <c r="N31" s="579">
        <v>27.5</v>
      </c>
      <c r="O31" s="579">
        <v>27.5</v>
      </c>
      <c r="P31" s="579">
        <v>27.5</v>
      </c>
      <c r="Q31" s="579">
        <v>38.5</v>
      </c>
      <c r="R31" s="201"/>
    </row>
    <row r="32" spans="2:18" ht="15" customHeight="1" x14ac:dyDescent="0.25">
      <c r="B32" s="636"/>
      <c r="C32" s="136" t="s">
        <v>449</v>
      </c>
      <c r="D32" s="579">
        <v>110</v>
      </c>
      <c r="E32" s="579">
        <v>104.5</v>
      </c>
      <c r="F32" s="579">
        <v>99</v>
      </c>
      <c r="G32" s="579">
        <v>95.7</v>
      </c>
      <c r="H32" s="579">
        <v>93.5</v>
      </c>
      <c r="I32" s="579">
        <v>66</v>
      </c>
      <c r="J32" s="579">
        <v>44</v>
      </c>
      <c r="K32" s="579">
        <v>27.5</v>
      </c>
      <c r="L32" s="579">
        <v>27.5</v>
      </c>
      <c r="M32" s="579">
        <v>27.5</v>
      </c>
      <c r="N32" s="579">
        <v>27.5</v>
      </c>
      <c r="O32" s="579">
        <v>27.5</v>
      </c>
      <c r="P32" s="579">
        <v>27.5</v>
      </c>
      <c r="Q32" s="579">
        <v>38.5</v>
      </c>
      <c r="R32" s="201"/>
    </row>
    <row r="33" spans="2:18" ht="15" customHeight="1" x14ac:dyDescent="0.25">
      <c r="B33" s="636"/>
      <c r="C33" s="136" t="s">
        <v>450</v>
      </c>
      <c r="D33" s="579">
        <v>148.5</v>
      </c>
      <c r="E33" s="579">
        <v>132</v>
      </c>
      <c r="F33" s="579">
        <v>115.5</v>
      </c>
      <c r="G33" s="579">
        <v>99</v>
      </c>
      <c r="H33" s="579">
        <v>82.5</v>
      </c>
      <c r="I33" s="579">
        <v>60.5</v>
      </c>
      <c r="J33" s="579">
        <v>42.9</v>
      </c>
      <c r="K33" s="579">
        <v>39.6</v>
      </c>
      <c r="L33" s="579">
        <v>38.5</v>
      </c>
      <c r="M33" s="579">
        <v>38.5</v>
      </c>
      <c r="N33" s="579">
        <v>38.5</v>
      </c>
      <c r="O33" s="579">
        <v>33</v>
      </c>
      <c r="P33" s="579">
        <v>33</v>
      </c>
      <c r="Q33" s="579">
        <v>38.5</v>
      </c>
      <c r="R33" s="201"/>
    </row>
    <row r="34" spans="2:18" ht="15" customHeight="1" x14ac:dyDescent="0.25">
      <c r="B34" s="636"/>
      <c r="C34" s="136" t="s">
        <v>451</v>
      </c>
      <c r="D34" s="579">
        <v>143</v>
      </c>
      <c r="E34" s="579">
        <v>121</v>
      </c>
      <c r="F34" s="579">
        <v>99</v>
      </c>
      <c r="G34" s="579">
        <v>88</v>
      </c>
      <c r="H34" s="579">
        <v>71.5</v>
      </c>
      <c r="I34" s="579">
        <v>55</v>
      </c>
      <c r="J34" s="579">
        <v>41.8</v>
      </c>
      <c r="K34" s="579">
        <v>38.5</v>
      </c>
      <c r="L34" s="579">
        <v>38.5</v>
      </c>
      <c r="M34" s="579">
        <v>38.5</v>
      </c>
      <c r="N34" s="579">
        <v>38.5</v>
      </c>
      <c r="O34" s="579">
        <v>38.5</v>
      </c>
      <c r="P34" s="579">
        <v>38.5</v>
      </c>
      <c r="Q34" s="579">
        <v>38.5</v>
      </c>
      <c r="R34" s="201"/>
    </row>
    <row r="35" spans="2:18" ht="15" customHeight="1" x14ac:dyDescent="0.25">
      <c r="B35" s="636"/>
      <c r="C35" s="136" t="s">
        <v>452</v>
      </c>
      <c r="D35" s="579">
        <v>121</v>
      </c>
      <c r="E35" s="579">
        <v>99</v>
      </c>
      <c r="F35" s="579">
        <v>82.5</v>
      </c>
      <c r="G35" s="579">
        <v>66</v>
      </c>
      <c r="H35" s="579">
        <v>55</v>
      </c>
      <c r="I35" s="579">
        <v>44</v>
      </c>
      <c r="J35" s="579">
        <v>40.700000000000003</v>
      </c>
      <c r="K35" s="579">
        <v>38.5</v>
      </c>
      <c r="L35" s="579">
        <v>38.5</v>
      </c>
      <c r="M35" s="579">
        <v>38.5</v>
      </c>
      <c r="N35" s="579">
        <v>38.5</v>
      </c>
      <c r="O35" s="579">
        <v>38.5</v>
      </c>
      <c r="P35" s="579">
        <v>38.5</v>
      </c>
      <c r="Q35" s="579">
        <v>38.5</v>
      </c>
      <c r="R35" s="201"/>
    </row>
    <row r="36" spans="2:18" ht="15" customHeight="1" x14ac:dyDescent="0.25">
      <c r="B36" s="636"/>
      <c r="C36" s="136" t="s">
        <v>469</v>
      </c>
      <c r="D36" s="579">
        <v>104.5</v>
      </c>
      <c r="E36" s="579">
        <v>88</v>
      </c>
      <c r="F36" s="579">
        <v>71.5</v>
      </c>
      <c r="G36" s="579">
        <v>57.2</v>
      </c>
      <c r="H36" s="579">
        <v>44</v>
      </c>
      <c r="I36" s="579">
        <v>38.5</v>
      </c>
      <c r="J36" s="579">
        <v>38.5</v>
      </c>
      <c r="K36" s="579">
        <v>38.5</v>
      </c>
      <c r="L36" s="579">
        <v>38.5</v>
      </c>
      <c r="M36" s="579">
        <v>38.5</v>
      </c>
      <c r="N36" s="579">
        <v>38.5</v>
      </c>
      <c r="O36" s="579">
        <v>38.5</v>
      </c>
      <c r="P36" s="579">
        <v>38.5</v>
      </c>
      <c r="Q36" s="579">
        <v>38.5</v>
      </c>
      <c r="R36" s="201"/>
    </row>
    <row r="37" spans="2:18" ht="15" customHeight="1" x14ac:dyDescent="0.25">
      <c r="B37" s="636"/>
      <c r="C37" s="136" t="s">
        <v>465</v>
      </c>
      <c r="D37" s="579">
        <v>88</v>
      </c>
      <c r="E37" s="579">
        <v>71.5</v>
      </c>
      <c r="F37" s="579">
        <v>55</v>
      </c>
      <c r="G37" s="579">
        <v>49.5</v>
      </c>
      <c r="H37" s="579">
        <v>38.5</v>
      </c>
      <c r="I37" s="579">
        <v>38.5</v>
      </c>
      <c r="J37" s="579">
        <v>38.5</v>
      </c>
      <c r="K37" s="579">
        <v>38.5</v>
      </c>
      <c r="L37" s="579">
        <v>38.5</v>
      </c>
      <c r="M37" s="579">
        <v>38.5</v>
      </c>
      <c r="N37" s="579">
        <v>38.5</v>
      </c>
      <c r="O37" s="579">
        <v>38.5</v>
      </c>
      <c r="P37" s="579">
        <v>38.5</v>
      </c>
      <c r="Q37" s="579">
        <v>38.5</v>
      </c>
      <c r="R37" s="201"/>
    </row>
    <row r="38" spans="2:18" ht="15" customHeight="1" x14ac:dyDescent="0.25">
      <c r="B38" s="637"/>
      <c r="C38" s="136" t="s">
        <v>466</v>
      </c>
      <c r="D38" s="579">
        <v>71.5</v>
      </c>
      <c r="E38" s="579">
        <v>60.5</v>
      </c>
      <c r="F38" s="579">
        <v>49.5</v>
      </c>
      <c r="G38" s="579">
        <v>41.8</v>
      </c>
      <c r="H38" s="579">
        <v>38.5</v>
      </c>
      <c r="I38" s="579">
        <v>38.5</v>
      </c>
      <c r="J38" s="579">
        <v>38.5</v>
      </c>
      <c r="K38" s="579">
        <v>38.5</v>
      </c>
      <c r="L38" s="579">
        <v>38.5</v>
      </c>
      <c r="M38" s="579">
        <v>38.5</v>
      </c>
      <c r="N38" s="579">
        <v>38.5</v>
      </c>
      <c r="O38" s="579">
        <v>38.5</v>
      </c>
      <c r="P38" s="579">
        <v>38.5</v>
      </c>
      <c r="Q38" s="579">
        <v>38.5</v>
      </c>
      <c r="R38" s="201"/>
    </row>
    <row r="39" spans="2:18" s="313" customFormat="1" ht="15" hidden="1" customHeight="1" x14ac:dyDescent="0.25">
      <c r="C39" s="249" t="s">
        <v>197</v>
      </c>
      <c r="D39" s="197">
        <f t="shared" ref="D39:Q39" si="1">SUM(D26:D38)</f>
        <v>902</v>
      </c>
      <c r="E39" s="198">
        <f t="shared" si="1"/>
        <v>804.1</v>
      </c>
      <c r="F39" s="199">
        <f t="shared" si="1"/>
        <v>720.5</v>
      </c>
      <c r="G39" s="199">
        <f t="shared" si="1"/>
        <v>667.7</v>
      </c>
      <c r="H39" s="199">
        <f t="shared" si="1"/>
        <v>643.5</v>
      </c>
      <c r="I39" s="199">
        <f t="shared" si="1"/>
        <v>550</v>
      </c>
      <c r="J39" s="199">
        <f t="shared" si="1"/>
        <v>476.3</v>
      </c>
      <c r="K39" s="199">
        <f t="shared" si="1"/>
        <v>424.6</v>
      </c>
      <c r="L39" s="199">
        <f t="shared" si="1"/>
        <v>423.5</v>
      </c>
      <c r="M39" s="199">
        <f t="shared" si="1"/>
        <v>456.5</v>
      </c>
      <c r="N39" s="199">
        <f t="shared" si="1"/>
        <v>456.5</v>
      </c>
      <c r="O39" s="199"/>
      <c r="P39" s="199">
        <f t="shared" si="1"/>
        <v>500.5</v>
      </c>
      <c r="Q39" s="199">
        <f t="shared" si="1"/>
        <v>547.79999999999995</v>
      </c>
      <c r="R39" s="200"/>
    </row>
    <row r="40" spans="2:18" ht="15" customHeight="1" x14ac:dyDescent="0.25">
      <c r="C40" s="334"/>
      <c r="D40" s="132"/>
      <c r="E40" s="132"/>
      <c r="F40" s="143"/>
      <c r="G40" s="143"/>
      <c r="H40" s="143"/>
      <c r="I40" s="143"/>
      <c r="J40" s="143"/>
      <c r="K40" s="143"/>
      <c r="L40" s="143"/>
      <c r="M40" s="143"/>
      <c r="N40" s="143"/>
      <c r="O40" s="143"/>
      <c r="P40" s="143"/>
      <c r="Q40" s="143"/>
    </row>
    <row r="41" spans="2:18" ht="15.75" customHeight="1" x14ac:dyDescent="0.25">
      <c r="C41" s="90" t="s">
        <v>147</v>
      </c>
      <c r="R41" s="153"/>
    </row>
    <row r="42" spans="2:18" ht="15" customHeight="1" x14ac:dyDescent="0.25">
      <c r="B42" s="635" t="s">
        <v>271</v>
      </c>
      <c r="C42" s="136" t="s">
        <v>467</v>
      </c>
      <c r="D42" s="579">
        <v>4.3</v>
      </c>
      <c r="E42" s="579">
        <v>5.0999999999999996</v>
      </c>
      <c r="F42" s="579">
        <v>6.8</v>
      </c>
      <c r="G42" s="579">
        <v>7.7</v>
      </c>
      <c r="H42" s="579">
        <v>8.5</v>
      </c>
      <c r="I42" s="579">
        <v>12.8</v>
      </c>
      <c r="J42" s="579">
        <v>18.7</v>
      </c>
      <c r="K42" s="579">
        <v>21.3</v>
      </c>
      <c r="L42" s="579">
        <v>21.3</v>
      </c>
      <c r="M42" s="579">
        <v>29.8</v>
      </c>
      <c r="N42" s="579">
        <v>29.8</v>
      </c>
      <c r="O42" s="579">
        <v>38.299999999999997</v>
      </c>
      <c r="P42" s="579">
        <v>38.299999999999997</v>
      </c>
      <c r="Q42" s="579">
        <v>42.5</v>
      </c>
      <c r="R42" s="201"/>
    </row>
    <row r="43" spans="2:18" ht="15" customHeight="1" x14ac:dyDescent="0.25">
      <c r="B43" s="636"/>
      <c r="C43" s="136" t="s">
        <v>198</v>
      </c>
      <c r="D43" s="579">
        <v>8.5</v>
      </c>
      <c r="E43" s="579">
        <v>8.5</v>
      </c>
      <c r="F43" s="579">
        <v>8.5</v>
      </c>
      <c r="G43" s="579">
        <v>10.199999999999999</v>
      </c>
      <c r="H43" s="579">
        <v>12.8</v>
      </c>
      <c r="I43" s="579">
        <v>15.3</v>
      </c>
      <c r="J43" s="579">
        <v>18.7</v>
      </c>
      <c r="K43" s="579">
        <v>21.3</v>
      </c>
      <c r="L43" s="579">
        <v>21.3</v>
      </c>
      <c r="M43" s="579">
        <v>29.8</v>
      </c>
      <c r="N43" s="579">
        <v>29.8</v>
      </c>
      <c r="O43" s="579">
        <v>38.299999999999997</v>
      </c>
      <c r="P43" s="579">
        <v>38.299999999999997</v>
      </c>
      <c r="Q43" s="579">
        <v>40.799999999999997</v>
      </c>
      <c r="R43" s="201"/>
    </row>
    <row r="44" spans="2:18" ht="15" customHeight="1" x14ac:dyDescent="0.25">
      <c r="B44" s="636"/>
      <c r="C44" s="136" t="s">
        <v>199</v>
      </c>
      <c r="D44" s="579">
        <v>10.199999999999999</v>
      </c>
      <c r="E44" s="579">
        <v>10.199999999999999</v>
      </c>
      <c r="F44" s="579">
        <v>10.199999999999999</v>
      </c>
      <c r="G44" s="579">
        <v>10.199999999999999</v>
      </c>
      <c r="H44" s="579">
        <v>12.8</v>
      </c>
      <c r="I44" s="579">
        <v>17</v>
      </c>
      <c r="J44" s="579">
        <v>18.7</v>
      </c>
      <c r="K44" s="579">
        <v>21.3</v>
      </c>
      <c r="L44" s="579">
        <v>21.3</v>
      </c>
      <c r="M44" s="579">
        <v>29.8</v>
      </c>
      <c r="N44" s="579">
        <v>29.8</v>
      </c>
      <c r="O44" s="579">
        <v>38.299999999999997</v>
      </c>
      <c r="P44" s="579">
        <v>38.299999999999997</v>
      </c>
      <c r="Q44" s="579">
        <v>38.299999999999997</v>
      </c>
      <c r="R44" s="201"/>
    </row>
    <row r="45" spans="2:18" ht="15" customHeight="1" x14ac:dyDescent="0.25">
      <c r="B45" s="636"/>
      <c r="C45" s="136" t="s">
        <v>200</v>
      </c>
      <c r="D45" s="579">
        <v>12.8</v>
      </c>
      <c r="E45" s="579">
        <v>8.5</v>
      </c>
      <c r="F45" s="579">
        <v>8.5</v>
      </c>
      <c r="G45" s="579">
        <v>8.5</v>
      </c>
      <c r="H45" s="579">
        <v>25.5</v>
      </c>
      <c r="I45" s="579">
        <v>22.1</v>
      </c>
      <c r="J45" s="579">
        <v>21.3</v>
      </c>
      <c r="K45" s="579">
        <v>21.3</v>
      </c>
      <c r="L45" s="579">
        <v>21.3</v>
      </c>
      <c r="M45" s="579">
        <v>21.3</v>
      </c>
      <c r="N45" s="579">
        <v>21.3</v>
      </c>
      <c r="O45" s="579">
        <v>25.5</v>
      </c>
      <c r="P45" s="579">
        <v>29.8</v>
      </c>
      <c r="Q45" s="579">
        <v>34</v>
      </c>
      <c r="R45" s="201"/>
    </row>
    <row r="46" spans="2:18" ht="15" customHeight="1" x14ac:dyDescent="0.25">
      <c r="B46" s="636"/>
      <c r="C46" s="136" t="s">
        <v>464</v>
      </c>
      <c r="D46" s="579">
        <v>15.3</v>
      </c>
      <c r="E46" s="579">
        <v>23.8</v>
      </c>
      <c r="F46" s="579">
        <v>29.8</v>
      </c>
      <c r="G46" s="579">
        <v>35.700000000000003</v>
      </c>
      <c r="H46" s="579">
        <v>42.5</v>
      </c>
      <c r="I46" s="579">
        <v>39.1</v>
      </c>
      <c r="J46" s="579">
        <v>35.700000000000003</v>
      </c>
      <c r="K46" s="579">
        <v>21.3</v>
      </c>
      <c r="L46" s="579">
        <v>21.3</v>
      </c>
      <c r="M46" s="579">
        <v>21.3</v>
      </c>
      <c r="N46" s="579">
        <v>21.3</v>
      </c>
      <c r="O46" s="579">
        <v>21.3</v>
      </c>
      <c r="P46" s="579">
        <v>25.5</v>
      </c>
      <c r="Q46" s="579">
        <v>29.8</v>
      </c>
      <c r="R46" s="201"/>
    </row>
    <row r="47" spans="2:18" ht="15" customHeight="1" x14ac:dyDescent="0.25">
      <c r="B47" s="636"/>
      <c r="C47" s="136" t="s">
        <v>468</v>
      </c>
      <c r="D47" s="579">
        <v>38.299999999999997</v>
      </c>
      <c r="E47" s="579">
        <v>42.5</v>
      </c>
      <c r="F47" s="579">
        <v>51</v>
      </c>
      <c r="G47" s="579">
        <v>59.5</v>
      </c>
      <c r="H47" s="579">
        <v>68</v>
      </c>
      <c r="I47" s="579">
        <v>55.3</v>
      </c>
      <c r="J47" s="579">
        <v>34.9</v>
      </c>
      <c r="K47" s="579">
        <v>21.3</v>
      </c>
      <c r="L47" s="579">
        <v>21.3</v>
      </c>
      <c r="M47" s="579">
        <v>21.3</v>
      </c>
      <c r="N47" s="579">
        <v>21.3</v>
      </c>
      <c r="O47" s="579">
        <v>21.3</v>
      </c>
      <c r="P47" s="579">
        <v>21.3</v>
      </c>
      <c r="Q47" s="579">
        <v>29.8</v>
      </c>
      <c r="R47" s="201"/>
    </row>
    <row r="48" spans="2:18" ht="15" customHeight="1" x14ac:dyDescent="0.25">
      <c r="B48" s="636"/>
      <c r="C48" s="136" t="s">
        <v>449</v>
      </c>
      <c r="D48" s="579">
        <v>85</v>
      </c>
      <c r="E48" s="579">
        <v>80.8</v>
      </c>
      <c r="F48" s="579">
        <v>76.5</v>
      </c>
      <c r="G48" s="579">
        <v>74</v>
      </c>
      <c r="H48" s="579">
        <v>72.3</v>
      </c>
      <c r="I48" s="579">
        <v>51</v>
      </c>
      <c r="J48" s="579">
        <v>34</v>
      </c>
      <c r="K48" s="579">
        <v>21.3</v>
      </c>
      <c r="L48" s="579">
        <v>21.3</v>
      </c>
      <c r="M48" s="579">
        <v>21.3</v>
      </c>
      <c r="N48" s="579">
        <v>21.3</v>
      </c>
      <c r="O48" s="579">
        <v>21.3</v>
      </c>
      <c r="P48" s="579">
        <v>21.3</v>
      </c>
      <c r="Q48" s="579">
        <v>29.8</v>
      </c>
      <c r="R48" s="201"/>
    </row>
    <row r="49" spans="2:18" ht="15" customHeight="1" x14ac:dyDescent="0.25">
      <c r="B49" s="636"/>
      <c r="C49" s="136" t="s">
        <v>450</v>
      </c>
      <c r="D49" s="579">
        <v>114.8</v>
      </c>
      <c r="E49" s="579">
        <v>102</v>
      </c>
      <c r="F49" s="579">
        <v>89.3</v>
      </c>
      <c r="G49" s="579">
        <v>76.5</v>
      </c>
      <c r="H49" s="579">
        <v>63.8</v>
      </c>
      <c r="I49" s="579">
        <v>46.8</v>
      </c>
      <c r="J49" s="579">
        <v>33.200000000000003</v>
      </c>
      <c r="K49" s="579">
        <v>30.6</v>
      </c>
      <c r="L49" s="579">
        <v>29.8</v>
      </c>
      <c r="M49" s="579">
        <v>29.8</v>
      </c>
      <c r="N49" s="579">
        <v>29.8</v>
      </c>
      <c r="O49" s="579">
        <v>25.5</v>
      </c>
      <c r="P49" s="579">
        <v>25.5</v>
      </c>
      <c r="Q49" s="579">
        <v>29.8</v>
      </c>
      <c r="R49" s="201"/>
    </row>
    <row r="50" spans="2:18" ht="15" customHeight="1" x14ac:dyDescent="0.25">
      <c r="B50" s="636"/>
      <c r="C50" s="136" t="s">
        <v>451</v>
      </c>
      <c r="D50" s="579">
        <v>110.5</v>
      </c>
      <c r="E50" s="579">
        <v>93.5</v>
      </c>
      <c r="F50" s="579">
        <v>76.5</v>
      </c>
      <c r="G50" s="579">
        <v>68</v>
      </c>
      <c r="H50" s="579">
        <v>55.3</v>
      </c>
      <c r="I50" s="579">
        <v>42.5</v>
      </c>
      <c r="J50" s="579">
        <v>32.299999999999997</v>
      </c>
      <c r="K50" s="579">
        <v>29.8</v>
      </c>
      <c r="L50" s="579">
        <v>29.8</v>
      </c>
      <c r="M50" s="579">
        <v>29.8</v>
      </c>
      <c r="N50" s="579">
        <v>29.8</v>
      </c>
      <c r="O50" s="579">
        <v>29.8</v>
      </c>
      <c r="P50" s="579">
        <v>29.8</v>
      </c>
      <c r="Q50" s="579">
        <v>29.8</v>
      </c>
      <c r="R50" s="201"/>
    </row>
    <row r="51" spans="2:18" ht="15" customHeight="1" x14ac:dyDescent="0.25">
      <c r="B51" s="636"/>
      <c r="C51" s="136" t="s">
        <v>452</v>
      </c>
      <c r="D51" s="579">
        <v>93.5</v>
      </c>
      <c r="E51" s="579">
        <v>76.5</v>
      </c>
      <c r="F51" s="579">
        <v>63.8</v>
      </c>
      <c r="G51" s="579">
        <v>51</v>
      </c>
      <c r="H51" s="579">
        <v>42.5</v>
      </c>
      <c r="I51" s="579">
        <v>34</v>
      </c>
      <c r="J51" s="579">
        <v>31.5</v>
      </c>
      <c r="K51" s="579">
        <v>29.8</v>
      </c>
      <c r="L51" s="579">
        <v>29.8</v>
      </c>
      <c r="M51" s="579">
        <v>29.8</v>
      </c>
      <c r="N51" s="579">
        <v>29.8</v>
      </c>
      <c r="O51" s="579">
        <v>29.8</v>
      </c>
      <c r="P51" s="579">
        <v>29.8</v>
      </c>
      <c r="Q51" s="579">
        <v>29.8</v>
      </c>
      <c r="R51" s="201"/>
    </row>
    <row r="52" spans="2:18" ht="15" customHeight="1" x14ac:dyDescent="0.25">
      <c r="B52" s="636"/>
      <c r="C52" s="136" t="s">
        <v>469</v>
      </c>
      <c r="D52" s="579">
        <v>80.8</v>
      </c>
      <c r="E52" s="579">
        <v>68</v>
      </c>
      <c r="F52" s="579">
        <v>55.3</v>
      </c>
      <c r="G52" s="579">
        <v>44.2</v>
      </c>
      <c r="H52" s="579">
        <v>34</v>
      </c>
      <c r="I52" s="579">
        <v>29.8</v>
      </c>
      <c r="J52" s="579">
        <v>29.8</v>
      </c>
      <c r="K52" s="579">
        <v>29.8</v>
      </c>
      <c r="L52" s="579">
        <v>29.8</v>
      </c>
      <c r="M52" s="579">
        <v>29.8</v>
      </c>
      <c r="N52" s="579">
        <v>29.8</v>
      </c>
      <c r="O52" s="579">
        <v>29.8</v>
      </c>
      <c r="P52" s="579">
        <v>29.8</v>
      </c>
      <c r="Q52" s="579">
        <v>29.8</v>
      </c>
      <c r="R52" s="201"/>
    </row>
    <row r="53" spans="2:18" ht="15" customHeight="1" x14ac:dyDescent="0.25">
      <c r="B53" s="636"/>
      <c r="C53" s="136" t="s">
        <v>465</v>
      </c>
      <c r="D53" s="579">
        <v>68</v>
      </c>
      <c r="E53" s="579">
        <v>55.3</v>
      </c>
      <c r="F53" s="579">
        <v>42.5</v>
      </c>
      <c r="G53" s="579">
        <v>38.299999999999997</v>
      </c>
      <c r="H53" s="579">
        <v>29.8</v>
      </c>
      <c r="I53" s="579">
        <v>29.8</v>
      </c>
      <c r="J53" s="579">
        <v>29.8</v>
      </c>
      <c r="K53" s="579">
        <v>29.8</v>
      </c>
      <c r="L53" s="579">
        <v>29.8</v>
      </c>
      <c r="M53" s="579">
        <v>29.8</v>
      </c>
      <c r="N53" s="579">
        <v>29.8</v>
      </c>
      <c r="O53" s="579">
        <v>29.8</v>
      </c>
      <c r="P53" s="579">
        <v>29.8</v>
      </c>
      <c r="Q53" s="579">
        <v>29.8</v>
      </c>
      <c r="R53" s="201"/>
    </row>
    <row r="54" spans="2:18" ht="15" customHeight="1" x14ac:dyDescent="0.25">
      <c r="B54" s="637"/>
      <c r="C54" s="136" t="s">
        <v>466</v>
      </c>
      <c r="D54" s="579">
        <v>55.3</v>
      </c>
      <c r="E54" s="579">
        <v>46.8</v>
      </c>
      <c r="F54" s="579">
        <v>38.299999999999997</v>
      </c>
      <c r="G54" s="579">
        <v>32.299999999999997</v>
      </c>
      <c r="H54" s="579">
        <v>29.8</v>
      </c>
      <c r="I54" s="579">
        <v>29.8</v>
      </c>
      <c r="J54" s="579">
        <v>29.8</v>
      </c>
      <c r="K54" s="579">
        <v>29.8</v>
      </c>
      <c r="L54" s="579">
        <v>29.8</v>
      </c>
      <c r="M54" s="579">
        <v>29.8</v>
      </c>
      <c r="N54" s="579">
        <v>29.8</v>
      </c>
      <c r="O54" s="579">
        <v>29.8</v>
      </c>
      <c r="P54" s="579">
        <v>29.8</v>
      </c>
      <c r="Q54" s="579">
        <v>29.8</v>
      </c>
      <c r="R54" s="201"/>
    </row>
    <row r="55" spans="2:18" s="313" customFormat="1" ht="15" hidden="1" customHeight="1" x14ac:dyDescent="0.25">
      <c r="C55" s="249" t="s">
        <v>197</v>
      </c>
      <c r="D55" s="197">
        <f t="shared" ref="D55:Q55" si="2">SUM(D42:D54)</f>
        <v>697.3</v>
      </c>
      <c r="E55" s="198">
        <f t="shared" si="2"/>
        <v>621.49999999999989</v>
      </c>
      <c r="F55" s="199">
        <f t="shared" si="2"/>
        <v>557</v>
      </c>
      <c r="G55" s="199">
        <f t="shared" si="2"/>
        <v>516.1</v>
      </c>
      <c r="H55" s="199">
        <f t="shared" si="2"/>
        <v>497.6</v>
      </c>
      <c r="I55" s="199">
        <f t="shared" si="2"/>
        <v>425.30000000000007</v>
      </c>
      <c r="J55" s="199">
        <f t="shared" si="2"/>
        <v>368.40000000000003</v>
      </c>
      <c r="K55" s="199">
        <f t="shared" si="2"/>
        <v>328.70000000000005</v>
      </c>
      <c r="L55" s="199">
        <f t="shared" si="2"/>
        <v>327.90000000000003</v>
      </c>
      <c r="M55" s="199">
        <f t="shared" si="2"/>
        <v>353.40000000000009</v>
      </c>
      <c r="N55" s="199">
        <f t="shared" si="2"/>
        <v>353.40000000000009</v>
      </c>
      <c r="O55" s="199"/>
      <c r="P55" s="199">
        <f t="shared" si="2"/>
        <v>387.30000000000007</v>
      </c>
      <c r="Q55" s="199">
        <f t="shared" si="2"/>
        <v>423.80000000000007</v>
      </c>
      <c r="R55" s="200"/>
    </row>
    <row r="56" spans="2:18" ht="15" customHeight="1" x14ac:dyDescent="0.25">
      <c r="C56" s="92"/>
      <c r="D56" s="132"/>
      <c r="E56" s="132"/>
      <c r="F56" s="143"/>
      <c r="G56" s="143"/>
      <c r="H56" s="143"/>
      <c r="I56" s="143"/>
      <c r="J56" s="143"/>
      <c r="K56" s="143"/>
      <c r="L56" s="143"/>
      <c r="M56" s="143"/>
      <c r="N56" s="143"/>
      <c r="O56" s="143"/>
      <c r="P56" s="143"/>
      <c r="Q56" s="143"/>
    </row>
    <row r="57" spans="2:18" ht="15.75" customHeight="1" x14ac:dyDescent="0.25">
      <c r="C57" s="90" t="s">
        <v>82</v>
      </c>
      <c r="R57" s="153"/>
    </row>
    <row r="58" spans="2:18" ht="15" customHeight="1" x14ac:dyDescent="0.25">
      <c r="B58" s="635" t="s">
        <v>271</v>
      </c>
      <c r="C58" s="136" t="s">
        <v>467</v>
      </c>
      <c r="D58" s="579">
        <v>2.5</v>
      </c>
      <c r="E58" s="579">
        <v>3</v>
      </c>
      <c r="F58" s="579">
        <v>4</v>
      </c>
      <c r="G58" s="579">
        <v>4.5</v>
      </c>
      <c r="H58" s="579">
        <v>5</v>
      </c>
      <c r="I58" s="579">
        <v>7.5</v>
      </c>
      <c r="J58" s="579">
        <v>11</v>
      </c>
      <c r="K58" s="579">
        <v>12.5</v>
      </c>
      <c r="L58" s="579">
        <v>12.5</v>
      </c>
      <c r="M58" s="579">
        <v>17.5</v>
      </c>
      <c r="N58" s="579">
        <v>17.5</v>
      </c>
      <c r="O58" s="579">
        <v>22.5</v>
      </c>
      <c r="P58" s="579">
        <v>22.5</v>
      </c>
      <c r="Q58" s="579">
        <v>25</v>
      </c>
      <c r="R58" s="201"/>
    </row>
    <row r="59" spans="2:18" ht="15" customHeight="1" x14ac:dyDescent="0.25">
      <c r="B59" s="636"/>
      <c r="C59" s="136" t="s">
        <v>198</v>
      </c>
      <c r="D59" s="579">
        <v>5</v>
      </c>
      <c r="E59" s="579">
        <v>5</v>
      </c>
      <c r="F59" s="579">
        <v>5</v>
      </c>
      <c r="G59" s="579">
        <v>6</v>
      </c>
      <c r="H59" s="579">
        <v>7.5</v>
      </c>
      <c r="I59" s="579">
        <v>9</v>
      </c>
      <c r="J59" s="579">
        <v>11</v>
      </c>
      <c r="K59" s="579">
        <v>12.5</v>
      </c>
      <c r="L59" s="579">
        <v>12.5</v>
      </c>
      <c r="M59" s="579">
        <v>17.5</v>
      </c>
      <c r="N59" s="579">
        <v>17.5</v>
      </c>
      <c r="O59" s="579">
        <v>22.5</v>
      </c>
      <c r="P59" s="579">
        <v>22.5</v>
      </c>
      <c r="Q59" s="579">
        <v>24</v>
      </c>
      <c r="R59" s="201"/>
    </row>
    <row r="60" spans="2:18" ht="15" customHeight="1" x14ac:dyDescent="0.25">
      <c r="B60" s="636"/>
      <c r="C60" s="136" t="s">
        <v>199</v>
      </c>
      <c r="D60" s="579">
        <v>6</v>
      </c>
      <c r="E60" s="579">
        <v>6</v>
      </c>
      <c r="F60" s="579">
        <v>6</v>
      </c>
      <c r="G60" s="579">
        <v>6</v>
      </c>
      <c r="H60" s="579">
        <v>7.5</v>
      </c>
      <c r="I60" s="579">
        <v>10</v>
      </c>
      <c r="J60" s="579">
        <v>11</v>
      </c>
      <c r="K60" s="579">
        <v>12.5</v>
      </c>
      <c r="L60" s="579">
        <v>12.5</v>
      </c>
      <c r="M60" s="579">
        <v>17.5</v>
      </c>
      <c r="N60" s="579">
        <v>17.5</v>
      </c>
      <c r="O60" s="579">
        <v>22.5</v>
      </c>
      <c r="P60" s="579">
        <v>22.5</v>
      </c>
      <c r="Q60" s="579">
        <v>22.5</v>
      </c>
      <c r="R60" s="201"/>
    </row>
    <row r="61" spans="2:18" ht="15" customHeight="1" x14ac:dyDescent="0.25">
      <c r="B61" s="636"/>
      <c r="C61" s="136" t="s">
        <v>200</v>
      </c>
      <c r="D61" s="579">
        <v>7.5</v>
      </c>
      <c r="E61" s="579">
        <v>5</v>
      </c>
      <c r="F61" s="579">
        <v>5</v>
      </c>
      <c r="G61" s="579">
        <v>5</v>
      </c>
      <c r="H61" s="579">
        <v>15</v>
      </c>
      <c r="I61" s="579">
        <v>13</v>
      </c>
      <c r="J61" s="579">
        <v>12.5</v>
      </c>
      <c r="K61" s="579">
        <v>12.5</v>
      </c>
      <c r="L61" s="579">
        <v>12.5</v>
      </c>
      <c r="M61" s="579">
        <v>12.5</v>
      </c>
      <c r="N61" s="579">
        <v>12.5</v>
      </c>
      <c r="O61" s="579">
        <v>15</v>
      </c>
      <c r="P61" s="579">
        <v>17.5</v>
      </c>
      <c r="Q61" s="579">
        <v>20</v>
      </c>
      <c r="R61" s="201"/>
    </row>
    <row r="62" spans="2:18" ht="15" customHeight="1" x14ac:dyDescent="0.25">
      <c r="B62" s="636"/>
      <c r="C62" s="136" t="s">
        <v>464</v>
      </c>
      <c r="D62" s="579">
        <v>9</v>
      </c>
      <c r="E62" s="579">
        <v>14</v>
      </c>
      <c r="F62" s="579">
        <v>17.5</v>
      </c>
      <c r="G62" s="579">
        <v>21</v>
      </c>
      <c r="H62" s="579">
        <v>25</v>
      </c>
      <c r="I62" s="579">
        <v>23</v>
      </c>
      <c r="J62" s="579">
        <v>21</v>
      </c>
      <c r="K62" s="579">
        <v>12.5</v>
      </c>
      <c r="L62" s="579">
        <v>12.5</v>
      </c>
      <c r="M62" s="579">
        <v>12.5</v>
      </c>
      <c r="N62" s="579">
        <v>12.5</v>
      </c>
      <c r="O62" s="579">
        <v>12.5</v>
      </c>
      <c r="P62" s="579">
        <v>15</v>
      </c>
      <c r="Q62" s="579">
        <v>17.5</v>
      </c>
      <c r="R62" s="201"/>
    </row>
    <row r="63" spans="2:18" ht="15" customHeight="1" x14ac:dyDescent="0.25">
      <c r="B63" s="636"/>
      <c r="C63" s="136" t="s">
        <v>468</v>
      </c>
      <c r="D63" s="579">
        <v>22.5</v>
      </c>
      <c r="E63" s="579">
        <v>25</v>
      </c>
      <c r="F63" s="579">
        <v>30</v>
      </c>
      <c r="G63" s="579">
        <v>35</v>
      </c>
      <c r="H63" s="579">
        <v>40</v>
      </c>
      <c r="I63" s="579">
        <v>32.5</v>
      </c>
      <c r="J63" s="579">
        <v>20.5</v>
      </c>
      <c r="K63" s="579">
        <v>12.5</v>
      </c>
      <c r="L63" s="579">
        <v>12.5</v>
      </c>
      <c r="M63" s="579">
        <v>12.5</v>
      </c>
      <c r="N63" s="579">
        <v>12.5</v>
      </c>
      <c r="O63" s="579">
        <v>12.5</v>
      </c>
      <c r="P63" s="579">
        <v>12.5</v>
      </c>
      <c r="Q63" s="579">
        <v>17.5</v>
      </c>
      <c r="R63" s="201"/>
    </row>
    <row r="64" spans="2:18" ht="15" customHeight="1" x14ac:dyDescent="0.25">
      <c r="B64" s="636"/>
      <c r="C64" s="136" t="s">
        <v>449</v>
      </c>
      <c r="D64" s="579">
        <v>50</v>
      </c>
      <c r="E64" s="579">
        <v>47.5</v>
      </c>
      <c r="F64" s="579">
        <v>45</v>
      </c>
      <c r="G64" s="579">
        <v>43.5</v>
      </c>
      <c r="H64" s="579">
        <v>42.5</v>
      </c>
      <c r="I64" s="579">
        <v>30</v>
      </c>
      <c r="J64" s="579">
        <v>20</v>
      </c>
      <c r="K64" s="579">
        <v>12.5</v>
      </c>
      <c r="L64" s="579">
        <v>12.5</v>
      </c>
      <c r="M64" s="579">
        <v>12.5</v>
      </c>
      <c r="N64" s="579">
        <v>12.5</v>
      </c>
      <c r="O64" s="579">
        <v>12.5</v>
      </c>
      <c r="P64" s="579">
        <v>12.5</v>
      </c>
      <c r="Q64" s="579">
        <v>17.5</v>
      </c>
      <c r="R64" s="201"/>
    </row>
    <row r="65" spans="2:18" ht="15" customHeight="1" x14ac:dyDescent="0.25">
      <c r="B65" s="636"/>
      <c r="C65" s="136" t="s">
        <v>450</v>
      </c>
      <c r="D65" s="579">
        <v>67.5</v>
      </c>
      <c r="E65" s="579">
        <v>60</v>
      </c>
      <c r="F65" s="579">
        <v>52.5</v>
      </c>
      <c r="G65" s="579">
        <v>45</v>
      </c>
      <c r="H65" s="579">
        <v>37.5</v>
      </c>
      <c r="I65" s="579">
        <v>27.5</v>
      </c>
      <c r="J65" s="579">
        <v>19.5</v>
      </c>
      <c r="K65" s="579">
        <v>18</v>
      </c>
      <c r="L65" s="579">
        <v>17.5</v>
      </c>
      <c r="M65" s="579">
        <v>17.5</v>
      </c>
      <c r="N65" s="579">
        <v>17.5</v>
      </c>
      <c r="O65" s="579">
        <v>15</v>
      </c>
      <c r="P65" s="579">
        <v>15</v>
      </c>
      <c r="Q65" s="579">
        <v>17.5</v>
      </c>
      <c r="R65" s="201"/>
    </row>
    <row r="66" spans="2:18" ht="15" customHeight="1" x14ac:dyDescent="0.25">
      <c r="B66" s="636"/>
      <c r="C66" s="136" t="s">
        <v>451</v>
      </c>
      <c r="D66" s="579">
        <v>65</v>
      </c>
      <c r="E66" s="579">
        <v>55</v>
      </c>
      <c r="F66" s="579">
        <v>45</v>
      </c>
      <c r="G66" s="579">
        <v>40</v>
      </c>
      <c r="H66" s="579">
        <v>32.5</v>
      </c>
      <c r="I66" s="579">
        <v>25</v>
      </c>
      <c r="J66" s="579">
        <v>19</v>
      </c>
      <c r="K66" s="579">
        <v>17.5</v>
      </c>
      <c r="L66" s="579">
        <v>17.5</v>
      </c>
      <c r="M66" s="579">
        <v>17.5</v>
      </c>
      <c r="N66" s="579">
        <v>17.5</v>
      </c>
      <c r="O66" s="579">
        <v>17.5</v>
      </c>
      <c r="P66" s="579">
        <v>17.5</v>
      </c>
      <c r="Q66" s="579">
        <v>17.5</v>
      </c>
      <c r="R66" s="201"/>
    </row>
    <row r="67" spans="2:18" ht="15" customHeight="1" x14ac:dyDescent="0.25">
      <c r="B67" s="636"/>
      <c r="C67" s="136" t="s">
        <v>452</v>
      </c>
      <c r="D67" s="579">
        <v>55</v>
      </c>
      <c r="E67" s="579">
        <v>45</v>
      </c>
      <c r="F67" s="579">
        <v>37.5</v>
      </c>
      <c r="G67" s="579">
        <v>30</v>
      </c>
      <c r="H67" s="579">
        <v>25</v>
      </c>
      <c r="I67" s="579">
        <v>20</v>
      </c>
      <c r="J67" s="579">
        <v>18.5</v>
      </c>
      <c r="K67" s="579">
        <v>17.5</v>
      </c>
      <c r="L67" s="579">
        <v>17.5</v>
      </c>
      <c r="M67" s="579">
        <v>17.5</v>
      </c>
      <c r="N67" s="579">
        <v>17.5</v>
      </c>
      <c r="O67" s="579">
        <v>17.5</v>
      </c>
      <c r="P67" s="579">
        <v>17.5</v>
      </c>
      <c r="Q67" s="579">
        <v>17.5</v>
      </c>
      <c r="R67" s="201"/>
    </row>
    <row r="68" spans="2:18" ht="15" customHeight="1" x14ac:dyDescent="0.25">
      <c r="B68" s="636"/>
      <c r="C68" s="136" t="s">
        <v>469</v>
      </c>
      <c r="D68" s="579">
        <v>47.5</v>
      </c>
      <c r="E68" s="579">
        <v>40</v>
      </c>
      <c r="F68" s="579">
        <v>32.5</v>
      </c>
      <c r="G68" s="579">
        <v>26</v>
      </c>
      <c r="H68" s="579">
        <v>20</v>
      </c>
      <c r="I68" s="579">
        <v>17.5</v>
      </c>
      <c r="J68" s="579">
        <v>17.5</v>
      </c>
      <c r="K68" s="579">
        <v>17.5</v>
      </c>
      <c r="L68" s="579">
        <v>17.5</v>
      </c>
      <c r="M68" s="579">
        <v>17.5</v>
      </c>
      <c r="N68" s="579">
        <v>17.5</v>
      </c>
      <c r="O68" s="579">
        <v>17.5</v>
      </c>
      <c r="P68" s="579">
        <v>17.5</v>
      </c>
      <c r="Q68" s="579">
        <v>17.5</v>
      </c>
      <c r="R68" s="201"/>
    </row>
    <row r="69" spans="2:18" ht="15" customHeight="1" x14ac:dyDescent="0.25">
      <c r="B69" s="636"/>
      <c r="C69" s="136" t="s">
        <v>465</v>
      </c>
      <c r="D69" s="579">
        <v>40</v>
      </c>
      <c r="E69" s="579">
        <v>32.5</v>
      </c>
      <c r="F69" s="579">
        <v>25</v>
      </c>
      <c r="G69" s="579">
        <v>22.5</v>
      </c>
      <c r="H69" s="579">
        <v>17.5</v>
      </c>
      <c r="I69" s="579">
        <v>17.5</v>
      </c>
      <c r="J69" s="579">
        <v>17.5</v>
      </c>
      <c r="K69" s="579">
        <v>17.5</v>
      </c>
      <c r="L69" s="579">
        <v>17.5</v>
      </c>
      <c r="M69" s="579">
        <v>17.5</v>
      </c>
      <c r="N69" s="579">
        <v>17.5</v>
      </c>
      <c r="O69" s="579">
        <v>17.5</v>
      </c>
      <c r="P69" s="579">
        <v>17.5</v>
      </c>
      <c r="Q69" s="579">
        <v>17.5</v>
      </c>
      <c r="R69" s="201"/>
    </row>
    <row r="70" spans="2:18" ht="15" customHeight="1" x14ac:dyDescent="0.25">
      <c r="B70" s="637"/>
      <c r="C70" s="136" t="s">
        <v>466</v>
      </c>
      <c r="D70" s="579">
        <v>32.5</v>
      </c>
      <c r="E70" s="579">
        <v>27.5</v>
      </c>
      <c r="F70" s="579">
        <v>22.5</v>
      </c>
      <c r="G70" s="579">
        <v>19</v>
      </c>
      <c r="H70" s="579">
        <v>17.5</v>
      </c>
      <c r="I70" s="579">
        <v>17.5</v>
      </c>
      <c r="J70" s="579">
        <v>17.5</v>
      </c>
      <c r="K70" s="579">
        <v>17.5</v>
      </c>
      <c r="L70" s="579">
        <v>17.5</v>
      </c>
      <c r="M70" s="579">
        <v>17.5</v>
      </c>
      <c r="N70" s="579">
        <v>17.5</v>
      </c>
      <c r="O70" s="579">
        <v>17.5</v>
      </c>
      <c r="P70" s="579">
        <v>17.5</v>
      </c>
      <c r="Q70" s="579">
        <v>17.5</v>
      </c>
      <c r="R70" s="201"/>
    </row>
    <row r="71" spans="2:18" s="313" customFormat="1" ht="15" hidden="1" customHeight="1" x14ac:dyDescent="0.25">
      <c r="C71" s="249" t="s">
        <v>197</v>
      </c>
      <c r="D71" s="197">
        <f t="shared" ref="D71:Q71" si="3">SUM(D58:D70)</f>
        <v>410</v>
      </c>
      <c r="E71" s="198">
        <f t="shared" si="3"/>
        <v>365.5</v>
      </c>
      <c r="F71" s="199">
        <f t="shared" si="3"/>
        <v>327.5</v>
      </c>
      <c r="G71" s="199">
        <f t="shared" si="3"/>
        <v>303.5</v>
      </c>
      <c r="H71" s="199">
        <f t="shared" si="3"/>
        <v>292.5</v>
      </c>
      <c r="I71" s="199">
        <f t="shared" si="3"/>
        <v>250</v>
      </c>
      <c r="J71" s="199">
        <f t="shared" si="3"/>
        <v>216.5</v>
      </c>
      <c r="K71" s="199">
        <f t="shared" si="3"/>
        <v>193</v>
      </c>
      <c r="L71" s="199">
        <f t="shared" si="3"/>
        <v>192.5</v>
      </c>
      <c r="M71" s="199">
        <f t="shared" si="3"/>
        <v>207.5</v>
      </c>
      <c r="N71" s="199">
        <f t="shared" si="3"/>
        <v>207.5</v>
      </c>
      <c r="O71" s="199"/>
      <c r="P71" s="199">
        <f t="shared" si="3"/>
        <v>227.5</v>
      </c>
      <c r="Q71" s="199">
        <f t="shared" si="3"/>
        <v>249</v>
      </c>
      <c r="R71" s="200"/>
    </row>
    <row r="72" spans="2:18" ht="15" customHeight="1" x14ac:dyDescent="0.25">
      <c r="C72" s="92"/>
      <c r="D72" s="132"/>
      <c r="E72" s="132"/>
      <c r="F72" s="143"/>
      <c r="G72" s="143"/>
      <c r="H72" s="143"/>
      <c r="I72" s="143"/>
      <c r="J72" s="143"/>
      <c r="K72" s="143"/>
      <c r="L72" s="143"/>
      <c r="M72" s="143"/>
      <c r="N72" s="143"/>
      <c r="O72" s="143"/>
      <c r="P72" s="143"/>
      <c r="Q72" s="143"/>
    </row>
    <row r="73" spans="2:18" ht="15.75" customHeight="1" x14ac:dyDescent="0.25">
      <c r="C73" s="90" t="s">
        <v>101</v>
      </c>
      <c r="R73" s="153"/>
    </row>
    <row r="74" spans="2:18" ht="15" customHeight="1" x14ac:dyDescent="0.25">
      <c r="B74" s="635" t="s">
        <v>271</v>
      </c>
      <c r="C74" s="136" t="s">
        <v>467</v>
      </c>
      <c r="D74" s="579">
        <v>5</v>
      </c>
      <c r="E74" s="579">
        <v>6</v>
      </c>
      <c r="F74" s="579">
        <v>8</v>
      </c>
      <c r="G74" s="579">
        <v>9</v>
      </c>
      <c r="H74" s="579">
        <v>10</v>
      </c>
      <c r="I74" s="579">
        <v>15</v>
      </c>
      <c r="J74" s="579">
        <v>22</v>
      </c>
      <c r="K74" s="579">
        <v>25</v>
      </c>
      <c r="L74" s="579">
        <v>25</v>
      </c>
      <c r="M74" s="579">
        <v>35</v>
      </c>
      <c r="N74" s="579">
        <v>35</v>
      </c>
      <c r="O74" s="579">
        <v>45</v>
      </c>
      <c r="P74" s="579">
        <v>45</v>
      </c>
      <c r="Q74" s="579">
        <v>50</v>
      </c>
      <c r="R74" s="201"/>
    </row>
    <row r="75" spans="2:18" ht="15" customHeight="1" x14ac:dyDescent="0.25">
      <c r="B75" s="636"/>
      <c r="C75" s="136" t="s">
        <v>198</v>
      </c>
      <c r="D75" s="579">
        <v>10</v>
      </c>
      <c r="E75" s="579">
        <v>10</v>
      </c>
      <c r="F75" s="579">
        <v>10</v>
      </c>
      <c r="G75" s="579">
        <v>12</v>
      </c>
      <c r="H75" s="579">
        <v>15</v>
      </c>
      <c r="I75" s="579">
        <v>18</v>
      </c>
      <c r="J75" s="579">
        <v>22</v>
      </c>
      <c r="K75" s="579">
        <v>25</v>
      </c>
      <c r="L75" s="579">
        <v>25</v>
      </c>
      <c r="M75" s="579">
        <v>35</v>
      </c>
      <c r="N75" s="579">
        <v>35</v>
      </c>
      <c r="O75" s="579">
        <v>45</v>
      </c>
      <c r="P75" s="579">
        <v>45</v>
      </c>
      <c r="Q75" s="579">
        <v>48</v>
      </c>
      <c r="R75" s="201"/>
    </row>
    <row r="76" spans="2:18" ht="15" customHeight="1" x14ac:dyDescent="0.25">
      <c r="B76" s="636"/>
      <c r="C76" s="136" t="s">
        <v>199</v>
      </c>
      <c r="D76" s="579">
        <v>12</v>
      </c>
      <c r="E76" s="579">
        <v>12</v>
      </c>
      <c r="F76" s="579">
        <v>12</v>
      </c>
      <c r="G76" s="579">
        <v>12</v>
      </c>
      <c r="H76" s="579">
        <v>15</v>
      </c>
      <c r="I76" s="579">
        <v>20</v>
      </c>
      <c r="J76" s="579">
        <v>22</v>
      </c>
      <c r="K76" s="579">
        <v>25</v>
      </c>
      <c r="L76" s="579">
        <v>25</v>
      </c>
      <c r="M76" s="579">
        <v>35</v>
      </c>
      <c r="N76" s="579">
        <v>35</v>
      </c>
      <c r="O76" s="579">
        <v>45</v>
      </c>
      <c r="P76" s="579">
        <v>45</v>
      </c>
      <c r="Q76" s="579">
        <v>45</v>
      </c>
      <c r="R76" s="201"/>
    </row>
    <row r="77" spans="2:18" ht="15" customHeight="1" x14ac:dyDescent="0.25">
      <c r="B77" s="636"/>
      <c r="C77" s="136" t="s">
        <v>200</v>
      </c>
      <c r="D77" s="579">
        <v>15</v>
      </c>
      <c r="E77" s="579">
        <v>10</v>
      </c>
      <c r="F77" s="579">
        <v>10</v>
      </c>
      <c r="G77" s="579">
        <v>10</v>
      </c>
      <c r="H77" s="579">
        <v>30</v>
      </c>
      <c r="I77" s="579">
        <v>26</v>
      </c>
      <c r="J77" s="579">
        <v>25</v>
      </c>
      <c r="K77" s="579">
        <v>25</v>
      </c>
      <c r="L77" s="579">
        <v>25</v>
      </c>
      <c r="M77" s="579">
        <v>25</v>
      </c>
      <c r="N77" s="579">
        <v>25</v>
      </c>
      <c r="O77" s="579">
        <v>30</v>
      </c>
      <c r="P77" s="579">
        <v>35</v>
      </c>
      <c r="Q77" s="579">
        <v>40</v>
      </c>
      <c r="R77" s="201"/>
    </row>
    <row r="78" spans="2:18" ht="15" customHeight="1" x14ac:dyDescent="0.25">
      <c r="B78" s="636"/>
      <c r="C78" s="136" t="s">
        <v>464</v>
      </c>
      <c r="D78" s="579">
        <v>18</v>
      </c>
      <c r="E78" s="579">
        <v>28</v>
      </c>
      <c r="F78" s="579">
        <v>35</v>
      </c>
      <c r="G78" s="579">
        <v>42</v>
      </c>
      <c r="H78" s="579">
        <v>50</v>
      </c>
      <c r="I78" s="579">
        <v>46</v>
      </c>
      <c r="J78" s="579">
        <v>42</v>
      </c>
      <c r="K78" s="579">
        <v>25</v>
      </c>
      <c r="L78" s="579">
        <v>25</v>
      </c>
      <c r="M78" s="579">
        <v>25</v>
      </c>
      <c r="N78" s="579">
        <v>25</v>
      </c>
      <c r="O78" s="579">
        <v>25</v>
      </c>
      <c r="P78" s="579">
        <v>30</v>
      </c>
      <c r="Q78" s="579">
        <v>35</v>
      </c>
      <c r="R78" s="201"/>
    </row>
    <row r="79" spans="2:18" ht="15" customHeight="1" x14ac:dyDescent="0.25">
      <c r="B79" s="636"/>
      <c r="C79" s="136" t="s">
        <v>468</v>
      </c>
      <c r="D79" s="579">
        <v>45</v>
      </c>
      <c r="E79" s="579">
        <v>50</v>
      </c>
      <c r="F79" s="579">
        <v>60</v>
      </c>
      <c r="G79" s="579">
        <v>70</v>
      </c>
      <c r="H79" s="579">
        <v>80</v>
      </c>
      <c r="I79" s="579">
        <v>65</v>
      </c>
      <c r="J79" s="579">
        <v>41</v>
      </c>
      <c r="K79" s="579">
        <v>25</v>
      </c>
      <c r="L79" s="579">
        <v>25</v>
      </c>
      <c r="M79" s="579">
        <v>25</v>
      </c>
      <c r="N79" s="579">
        <v>25</v>
      </c>
      <c r="O79" s="579">
        <v>25</v>
      </c>
      <c r="P79" s="579">
        <v>25</v>
      </c>
      <c r="Q79" s="579">
        <v>35</v>
      </c>
      <c r="R79" s="201"/>
    </row>
    <row r="80" spans="2:18" ht="15" customHeight="1" x14ac:dyDescent="0.25">
      <c r="B80" s="636"/>
      <c r="C80" s="136" t="s">
        <v>449</v>
      </c>
      <c r="D80" s="579">
        <v>100</v>
      </c>
      <c r="E80" s="579">
        <v>95</v>
      </c>
      <c r="F80" s="579">
        <v>90</v>
      </c>
      <c r="G80" s="579">
        <v>87</v>
      </c>
      <c r="H80" s="579">
        <v>85</v>
      </c>
      <c r="I80" s="579">
        <v>60</v>
      </c>
      <c r="J80" s="579">
        <v>40</v>
      </c>
      <c r="K80" s="579">
        <v>25</v>
      </c>
      <c r="L80" s="579">
        <v>25</v>
      </c>
      <c r="M80" s="579">
        <v>25</v>
      </c>
      <c r="N80" s="579">
        <v>25</v>
      </c>
      <c r="O80" s="579">
        <v>25</v>
      </c>
      <c r="P80" s="579">
        <v>25</v>
      </c>
      <c r="Q80" s="579">
        <v>35</v>
      </c>
      <c r="R80" s="201"/>
    </row>
    <row r="81" spans="2:18" ht="15" customHeight="1" x14ac:dyDescent="0.25">
      <c r="B81" s="636"/>
      <c r="C81" s="136" t="s">
        <v>450</v>
      </c>
      <c r="D81" s="579">
        <v>135</v>
      </c>
      <c r="E81" s="579">
        <v>120</v>
      </c>
      <c r="F81" s="579">
        <v>105</v>
      </c>
      <c r="G81" s="579">
        <v>90</v>
      </c>
      <c r="H81" s="579">
        <v>75</v>
      </c>
      <c r="I81" s="579">
        <v>55</v>
      </c>
      <c r="J81" s="579">
        <v>39</v>
      </c>
      <c r="K81" s="579">
        <v>36</v>
      </c>
      <c r="L81" s="579">
        <v>35</v>
      </c>
      <c r="M81" s="579">
        <v>35</v>
      </c>
      <c r="N81" s="579">
        <v>35</v>
      </c>
      <c r="O81" s="579">
        <v>30</v>
      </c>
      <c r="P81" s="579">
        <v>30</v>
      </c>
      <c r="Q81" s="579">
        <v>35</v>
      </c>
      <c r="R81" s="201"/>
    </row>
    <row r="82" spans="2:18" ht="15" customHeight="1" x14ac:dyDescent="0.25">
      <c r="B82" s="636"/>
      <c r="C82" s="136" t="s">
        <v>451</v>
      </c>
      <c r="D82" s="579">
        <v>130</v>
      </c>
      <c r="E82" s="579">
        <v>110</v>
      </c>
      <c r="F82" s="579">
        <v>90</v>
      </c>
      <c r="G82" s="579">
        <v>80</v>
      </c>
      <c r="H82" s="579">
        <v>65</v>
      </c>
      <c r="I82" s="579">
        <v>50</v>
      </c>
      <c r="J82" s="579">
        <v>38</v>
      </c>
      <c r="K82" s="579">
        <v>35</v>
      </c>
      <c r="L82" s="579">
        <v>35</v>
      </c>
      <c r="M82" s="579">
        <v>35</v>
      </c>
      <c r="N82" s="579">
        <v>35</v>
      </c>
      <c r="O82" s="579">
        <v>35</v>
      </c>
      <c r="P82" s="579">
        <v>35</v>
      </c>
      <c r="Q82" s="579">
        <v>35</v>
      </c>
      <c r="R82" s="201"/>
    </row>
    <row r="83" spans="2:18" ht="15" customHeight="1" x14ac:dyDescent="0.25">
      <c r="B83" s="636"/>
      <c r="C83" s="136" t="s">
        <v>452</v>
      </c>
      <c r="D83" s="579">
        <v>110</v>
      </c>
      <c r="E83" s="579">
        <v>90</v>
      </c>
      <c r="F83" s="579">
        <v>75</v>
      </c>
      <c r="G83" s="579">
        <v>60</v>
      </c>
      <c r="H83" s="579">
        <v>50</v>
      </c>
      <c r="I83" s="579">
        <v>40</v>
      </c>
      <c r="J83" s="579">
        <v>37</v>
      </c>
      <c r="K83" s="579">
        <v>35</v>
      </c>
      <c r="L83" s="579">
        <v>35</v>
      </c>
      <c r="M83" s="579">
        <v>35</v>
      </c>
      <c r="N83" s="579">
        <v>35</v>
      </c>
      <c r="O83" s="579">
        <v>35</v>
      </c>
      <c r="P83" s="579">
        <v>35</v>
      </c>
      <c r="Q83" s="579">
        <v>35</v>
      </c>
      <c r="R83" s="201"/>
    </row>
    <row r="84" spans="2:18" ht="15" customHeight="1" x14ac:dyDescent="0.25">
      <c r="B84" s="636"/>
      <c r="C84" s="136" t="s">
        <v>469</v>
      </c>
      <c r="D84" s="579">
        <v>95</v>
      </c>
      <c r="E84" s="579">
        <v>80</v>
      </c>
      <c r="F84" s="579">
        <v>65</v>
      </c>
      <c r="G84" s="579">
        <v>52</v>
      </c>
      <c r="H84" s="579">
        <v>40</v>
      </c>
      <c r="I84" s="579">
        <v>35</v>
      </c>
      <c r="J84" s="579">
        <v>35</v>
      </c>
      <c r="K84" s="579">
        <v>35</v>
      </c>
      <c r="L84" s="579">
        <v>35</v>
      </c>
      <c r="M84" s="579">
        <v>35</v>
      </c>
      <c r="N84" s="579">
        <v>35</v>
      </c>
      <c r="O84" s="579">
        <v>35</v>
      </c>
      <c r="P84" s="579">
        <v>35</v>
      </c>
      <c r="Q84" s="579">
        <v>35</v>
      </c>
      <c r="R84" s="201"/>
    </row>
    <row r="85" spans="2:18" ht="15" customHeight="1" x14ac:dyDescent="0.25">
      <c r="B85" s="636"/>
      <c r="C85" s="136" t="s">
        <v>465</v>
      </c>
      <c r="D85" s="579">
        <v>80</v>
      </c>
      <c r="E85" s="579">
        <v>65</v>
      </c>
      <c r="F85" s="579">
        <v>50</v>
      </c>
      <c r="G85" s="579">
        <v>45</v>
      </c>
      <c r="H85" s="579">
        <v>35</v>
      </c>
      <c r="I85" s="579">
        <v>35</v>
      </c>
      <c r="J85" s="579">
        <v>35</v>
      </c>
      <c r="K85" s="579">
        <v>35</v>
      </c>
      <c r="L85" s="579">
        <v>35</v>
      </c>
      <c r="M85" s="579">
        <v>35</v>
      </c>
      <c r="N85" s="579">
        <v>35</v>
      </c>
      <c r="O85" s="579">
        <v>35</v>
      </c>
      <c r="P85" s="579">
        <v>35</v>
      </c>
      <c r="Q85" s="579">
        <v>35</v>
      </c>
      <c r="R85" s="201"/>
    </row>
    <row r="86" spans="2:18" ht="15" customHeight="1" x14ac:dyDescent="0.25">
      <c r="B86" s="637"/>
      <c r="C86" s="136" t="s">
        <v>466</v>
      </c>
      <c r="D86" s="579">
        <v>65</v>
      </c>
      <c r="E86" s="579">
        <v>55</v>
      </c>
      <c r="F86" s="579">
        <v>45</v>
      </c>
      <c r="G86" s="579">
        <v>38</v>
      </c>
      <c r="H86" s="579">
        <v>35</v>
      </c>
      <c r="I86" s="579">
        <v>35</v>
      </c>
      <c r="J86" s="579">
        <v>35</v>
      </c>
      <c r="K86" s="579">
        <v>35</v>
      </c>
      <c r="L86" s="579">
        <v>35</v>
      </c>
      <c r="M86" s="579">
        <v>35</v>
      </c>
      <c r="N86" s="579">
        <v>35</v>
      </c>
      <c r="O86" s="579">
        <v>35</v>
      </c>
      <c r="P86" s="579">
        <v>35</v>
      </c>
      <c r="Q86" s="579">
        <v>35</v>
      </c>
      <c r="R86" s="201"/>
    </row>
    <row r="87" spans="2:18" s="313" customFormat="1" ht="15" hidden="1" customHeight="1" x14ac:dyDescent="0.25">
      <c r="C87" s="249" t="s">
        <v>197</v>
      </c>
      <c r="D87" s="197">
        <f t="shared" ref="D87:Q87" si="4">SUM(D74:D86)</f>
        <v>820</v>
      </c>
      <c r="E87" s="198">
        <f t="shared" si="4"/>
        <v>731</v>
      </c>
      <c r="F87" s="199">
        <f t="shared" si="4"/>
        <v>655</v>
      </c>
      <c r="G87" s="199">
        <f t="shared" si="4"/>
        <v>607</v>
      </c>
      <c r="H87" s="199">
        <f t="shared" si="4"/>
        <v>585</v>
      </c>
      <c r="I87" s="199">
        <f t="shared" si="4"/>
        <v>500</v>
      </c>
      <c r="J87" s="199">
        <f t="shared" si="4"/>
        <v>433</v>
      </c>
      <c r="K87" s="199">
        <f t="shared" si="4"/>
        <v>386</v>
      </c>
      <c r="L87" s="199">
        <f t="shared" si="4"/>
        <v>385</v>
      </c>
      <c r="M87" s="199">
        <f t="shared" si="4"/>
        <v>415</v>
      </c>
      <c r="N87" s="199">
        <f t="shared" si="4"/>
        <v>415</v>
      </c>
      <c r="O87" s="199"/>
      <c r="P87" s="199">
        <f t="shared" si="4"/>
        <v>455</v>
      </c>
      <c r="Q87" s="199">
        <f t="shared" si="4"/>
        <v>498</v>
      </c>
      <c r="R87" s="200"/>
    </row>
    <row r="88" spans="2:18" ht="15" customHeight="1" x14ac:dyDescent="0.25">
      <c r="B88" s="75"/>
      <c r="C88" s="334"/>
      <c r="D88" s="139"/>
      <c r="E88" s="139"/>
      <c r="F88" s="145"/>
      <c r="G88" s="145"/>
      <c r="H88" s="145"/>
      <c r="I88" s="145"/>
      <c r="J88" s="145"/>
      <c r="K88" s="145"/>
      <c r="L88" s="145"/>
      <c r="M88" s="145"/>
      <c r="N88" s="145"/>
      <c r="O88" s="145"/>
      <c r="P88" s="145"/>
      <c r="Q88" s="145"/>
      <c r="R88" s="139"/>
    </row>
    <row r="89" spans="2:18" ht="15" customHeight="1" x14ac:dyDescent="0.25">
      <c r="B89" s="75"/>
      <c r="C89" s="138" t="s">
        <v>478</v>
      </c>
      <c r="D89" s="557"/>
      <c r="F89" s="145"/>
      <c r="G89" s="145"/>
      <c r="H89" s="145"/>
      <c r="I89" s="145"/>
      <c r="J89" s="145"/>
      <c r="K89" s="145"/>
      <c r="L89" s="145"/>
      <c r="M89" s="145"/>
      <c r="N89" s="145"/>
      <c r="O89" s="145"/>
      <c r="P89" s="145"/>
      <c r="Q89" s="145"/>
      <c r="R89" s="139"/>
    </row>
    <row r="90" spans="2:18" ht="15" customHeight="1" x14ac:dyDescent="0.25">
      <c r="B90" s="75"/>
      <c r="C90" s="334"/>
      <c r="D90" s="139"/>
      <c r="E90" s="139"/>
      <c r="F90" s="145"/>
      <c r="G90" s="145"/>
      <c r="H90" s="145"/>
      <c r="I90" s="145"/>
      <c r="J90" s="145"/>
      <c r="K90" s="145"/>
      <c r="L90" s="145"/>
      <c r="M90" s="145"/>
      <c r="N90" s="145"/>
      <c r="O90" s="145"/>
      <c r="P90" s="145"/>
      <c r="Q90" s="145"/>
      <c r="R90" s="139"/>
    </row>
    <row r="91" spans="2:18" ht="15.75" customHeight="1" x14ac:dyDescent="0.25">
      <c r="C91" s="93" t="s">
        <v>283</v>
      </c>
      <c r="R91" s="153"/>
    </row>
    <row r="92" spans="2:18" ht="15" customHeight="1" x14ac:dyDescent="0.25">
      <c r="B92" s="635" t="s">
        <v>271</v>
      </c>
      <c r="C92" s="136" t="s">
        <v>467</v>
      </c>
      <c r="D92" s="579">
        <v>4.3</v>
      </c>
      <c r="E92" s="579">
        <v>5.0999999999999996</v>
      </c>
      <c r="F92" s="579">
        <v>6.8</v>
      </c>
      <c r="G92" s="579">
        <v>7.7</v>
      </c>
      <c r="H92" s="579">
        <v>8.5</v>
      </c>
      <c r="I92" s="579">
        <v>12.8</v>
      </c>
      <c r="J92" s="579">
        <v>18.7</v>
      </c>
      <c r="K92" s="579">
        <v>21.3</v>
      </c>
      <c r="L92" s="579">
        <v>21.3</v>
      </c>
      <c r="M92" s="579">
        <v>29.8</v>
      </c>
      <c r="N92" s="579">
        <v>29.8</v>
      </c>
      <c r="O92" s="579">
        <v>38.299999999999997</v>
      </c>
      <c r="P92" s="579">
        <v>38.299999999999997</v>
      </c>
      <c r="Q92" s="579">
        <v>42.5</v>
      </c>
      <c r="R92" s="201"/>
    </row>
    <row r="93" spans="2:18" ht="15" customHeight="1" x14ac:dyDescent="0.25">
      <c r="B93" s="636"/>
      <c r="C93" s="136" t="s">
        <v>198</v>
      </c>
      <c r="D93" s="579">
        <v>8.5</v>
      </c>
      <c r="E93" s="579">
        <v>8.5</v>
      </c>
      <c r="F93" s="579">
        <v>8.5</v>
      </c>
      <c r="G93" s="579">
        <v>10.199999999999999</v>
      </c>
      <c r="H93" s="579">
        <v>12.8</v>
      </c>
      <c r="I93" s="579">
        <v>15.3</v>
      </c>
      <c r="J93" s="579">
        <v>18.7</v>
      </c>
      <c r="K93" s="579">
        <v>21.3</v>
      </c>
      <c r="L93" s="579">
        <v>21.3</v>
      </c>
      <c r="M93" s="579">
        <v>29.8</v>
      </c>
      <c r="N93" s="579">
        <v>29.8</v>
      </c>
      <c r="O93" s="579">
        <v>38.299999999999997</v>
      </c>
      <c r="P93" s="579">
        <v>38.299999999999997</v>
      </c>
      <c r="Q93" s="579">
        <v>40.799999999999997</v>
      </c>
      <c r="R93" s="201"/>
    </row>
    <row r="94" spans="2:18" ht="15" customHeight="1" x14ac:dyDescent="0.25">
      <c r="B94" s="636"/>
      <c r="C94" s="136" t="s">
        <v>199</v>
      </c>
      <c r="D94" s="579">
        <v>10.199999999999999</v>
      </c>
      <c r="E94" s="579">
        <v>10.199999999999999</v>
      </c>
      <c r="F94" s="579">
        <v>10.199999999999999</v>
      </c>
      <c r="G94" s="579">
        <v>10.199999999999999</v>
      </c>
      <c r="H94" s="579">
        <v>12.8</v>
      </c>
      <c r="I94" s="579">
        <v>17</v>
      </c>
      <c r="J94" s="579">
        <v>18.7</v>
      </c>
      <c r="K94" s="579">
        <v>21.3</v>
      </c>
      <c r="L94" s="579">
        <v>21.3</v>
      </c>
      <c r="M94" s="579">
        <v>29.8</v>
      </c>
      <c r="N94" s="579">
        <v>29.8</v>
      </c>
      <c r="O94" s="579">
        <v>38.299999999999997</v>
      </c>
      <c r="P94" s="579">
        <v>38.299999999999997</v>
      </c>
      <c r="Q94" s="579">
        <v>38.299999999999997</v>
      </c>
      <c r="R94" s="201"/>
    </row>
    <row r="95" spans="2:18" ht="15" customHeight="1" x14ac:dyDescent="0.25">
      <c r="B95" s="636"/>
      <c r="C95" s="136" t="s">
        <v>200</v>
      </c>
      <c r="D95" s="579">
        <v>12.8</v>
      </c>
      <c r="E95" s="579">
        <v>8.5</v>
      </c>
      <c r="F95" s="579">
        <v>8.5</v>
      </c>
      <c r="G95" s="579">
        <v>8.5</v>
      </c>
      <c r="H95" s="579">
        <v>25.5</v>
      </c>
      <c r="I95" s="579">
        <v>22.1</v>
      </c>
      <c r="J95" s="579">
        <v>21.3</v>
      </c>
      <c r="K95" s="579">
        <v>21.3</v>
      </c>
      <c r="L95" s="579">
        <v>21.3</v>
      </c>
      <c r="M95" s="579">
        <v>21.3</v>
      </c>
      <c r="N95" s="579">
        <v>21.3</v>
      </c>
      <c r="O95" s="579">
        <v>25.5</v>
      </c>
      <c r="P95" s="579">
        <v>29.8</v>
      </c>
      <c r="Q95" s="579">
        <v>34</v>
      </c>
      <c r="R95" s="201"/>
    </row>
    <row r="96" spans="2:18" ht="15" customHeight="1" x14ac:dyDescent="0.25">
      <c r="B96" s="636"/>
      <c r="C96" s="136" t="s">
        <v>464</v>
      </c>
      <c r="D96" s="579">
        <v>15.3</v>
      </c>
      <c r="E96" s="579">
        <v>23.8</v>
      </c>
      <c r="F96" s="579">
        <v>29.8</v>
      </c>
      <c r="G96" s="579">
        <v>35.700000000000003</v>
      </c>
      <c r="H96" s="579">
        <v>42.5</v>
      </c>
      <c r="I96" s="579">
        <v>39.1</v>
      </c>
      <c r="J96" s="579">
        <v>35.700000000000003</v>
      </c>
      <c r="K96" s="579">
        <v>21.3</v>
      </c>
      <c r="L96" s="579">
        <v>21.3</v>
      </c>
      <c r="M96" s="579">
        <v>21.3</v>
      </c>
      <c r="N96" s="579">
        <v>21.3</v>
      </c>
      <c r="O96" s="579">
        <v>21.3</v>
      </c>
      <c r="P96" s="579">
        <v>25.5</v>
      </c>
      <c r="Q96" s="579">
        <v>29.8</v>
      </c>
      <c r="R96" s="201"/>
    </row>
    <row r="97" spans="2:18" ht="15" customHeight="1" x14ac:dyDescent="0.25">
      <c r="B97" s="636"/>
      <c r="C97" s="136" t="s">
        <v>468</v>
      </c>
      <c r="D97" s="579">
        <v>38.299999999999997</v>
      </c>
      <c r="E97" s="579">
        <v>42.5</v>
      </c>
      <c r="F97" s="579">
        <v>51</v>
      </c>
      <c r="G97" s="579">
        <v>59.5</v>
      </c>
      <c r="H97" s="579">
        <v>68</v>
      </c>
      <c r="I97" s="579">
        <v>55.3</v>
      </c>
      <c r="J97" s="579">
        <v>34.9</v>
      </c>
      <c r="K97" s="579">
        <v>21.3</v>
      </c>
      <c r="L97" s="579">
        <v>21.3</v>
      </c>
      <c r="M97" s="579">
        <v>21.3</v>
      </c>
      <c r="N97" s="579">
        <v>21.3</v>
      </c>
      <c r="O97" s="579">
        <v>21.3</v>
      </c>
      <c r="P97" s="579">
        <v>21.3</v>
      </c>
      <c r="Q97" s="579">
        <v>29.8</v>
      </c>
      <c r="R97" s="201"/>
    </row>
    <row r="98" spans="2:18" ht="15" customHeight="1" x14ac:dyDescent="0.25">
      <c r="B98" s="636"/>
      <c r="C98" s="136" t="s">
        <v>449</v>
      </c>
      <c r="D98" s="579">
        <v>85</v>
      </c>
      <c r="E98" s="579">
        <v>80.8</v>
      </c>
      <c r="F98" s="579">
        <v>76.5</v>
      </c>
      <c r="G98" s="579">
        <v>74</v>
      </c>
      <c r="H98" s="579">
        <v>72.3</v>
      </c>
      <c r="I98" s="579">
        <v>51</v>
      </c>
      <c r="J98" s="579">
        <v>34</v>
      </c>
      <c r="K98" s="579">
        <v>21.3</v>
      </c>
      <c r="L98" s="579">
        <v>21.3</v>
      </c>
      <c r="M98" s="579">
        <v>21.3</v>
      </c>
      <c r="N98" s="579">
        <v>21.3</v>
      </c>
      <c r="O98" s="579">
        <v>21.3</v>
      </c>
      <c r="P98" s="579">
        <v>21.3</v>
      </c>
      <c r="Q98" s="579">
        <v>29.8</v>
      </c>
      <c r="R98" s="201"/>
    </row>
    <row r="99" spans="2:18" ht="15" customHeight="1" x14ac:dyDescent="0.25">
      <c r="B99" s="636"/>
      <c r="C99" s="136" t="s">
        <v>450</v>
      </c>
      <c r="D99" s="579">
        <v>114.8</v>
      </c>
      <c r="E99" s="579">
        <v>102</v>
      </c>
      <c r="F99" s="579">
        <v>89.3</v>
      </c>
      <c r="G99" s="579">
        <v>76.5</v>
      </c>
      <c r="H99" s="579">
        <v>63.8</v>
      </c>
      <c r="I99" s="579">
        <v>46.8</v>
      </c>
      <c r="J99" s="579">
        <v>33.200000000000003</v>
      </c>
      <c r="K99" s="579">
        <v>30.6</v>
      </c>
      <c r="L99" s="579">
        <v>29.8</v>
      </c>
      <c r="M99" s="579">
        <v>29.8</v>
      </c>
      <c r="N99" s="579">
        <v>29.8</v>
      </c>
      <c r="O99" s="579">
        <v>25.5</v>
      </c>
      <c r="P99" s="579">
        <v>25.5</v>
      </c>
      <c r="Q99" s="579">
        <v>29.8</v>
      </c>
      <c r="R99" s="201"/>
    </row>
    <row r="100" spans="2:18" ht="15" customHeight="1" x14ac:dyDescent="0.25">
      <c r="B100" s="636"/>
      <c r="C100" s="136" t="s">
        <v>451</v>
      </c>
      <c r="D100" s="579">
        <v>110.5</v>
      </c>
      <c r="E100" s="579">
        <v>93.5</v>
      </c>
      <c r="F100" s="579">
        <v>76.5</v>
      </c>
      <c r="G100" s="579">
        <v>68</v>
      </c>
      <c r="H100" s="579">
        <v>55.3</v>
      </c>
      <c r="I100" s="579">
        <v>42.5</v>
      </c>
      <c r="J100" s="579">
        <v>32.299999999999997</v>
      </c>
      <c r="K100" s="579">
        <v>29.8</v>
      </c>
      <c r="L100" s="579">
        <v>29.8</v>
      </c>
      <c r="M100" s="579">
        <v>29.8</v>
      </c>
      <c r="N100" s="579">
        <v>29.8</v>
      </c>
      <c r="O100" s="579">
        <v>29.8</v>
      </c>
      <c r="P100" s="579">
        <v>29.8</v>
      </c>
      <c r="Q100" s="579">
        <v>29.8</v>
      </c>
      <c r="R100" s="201"/>
    </row>
    <row r="101" spans="2:18" ht="15" customHeight="1" x14ac:dyDescent="0.25">
      <c r="B101" s="636"/>
      <c r="C101" s="136" t="s">
        <v>452</v>
      </c>
      <c r="D101" s="579">
        <v>93.5</v>
      </c>
      <c r="E101" s="579">
        <v>76.5</v>
      </c>
      <c r="F101" s="579">
        <v>63.8</v>
      </c>
      <c r="G101" s="579">
        <v>51</v>
      </c>
      <c r="H101" s="579">
        <v>42.5</v>
      </c>
      <c r="I101" s="579">
        <v>34</v>
      </c>
      <c r="J101" s="579">
        <v>31.5</v>
      </c>
      <c r="K101" s="579">
        <v>29.8</v>
      </c>
      <c r="L101" s="579">
        <v>29.8</v>
      </c>
      <c r="M101" s="579">
        <v>29.8</v>
      </c>
      <c r="N101" s="579">
        <v>29.8</v>
      </c>
      <c r="O101" s="579">
        <v>29.8</v>
      </c>
      <c r="P101" s="579">
        <v>29.8</v>
      </c>
      <c r="Q101" s="579">
        <v>29.8</v>
      </c>
      <c r="R101" s="201"/>
    </row>
    <row r="102" spans="2:18" ht="15" customHeight="1" x14ac:dyDescent="0.25">
      <c r="B102" s="636"/>
      <c r="C102" s="136" t="s">
        <v>469</v>
      </c>
      <c r="D102" s="579">
        <v>80.8</v>
      </c>
      <c r="E102" s="579">
        <v>68</v>
      </c>
      <c r="F102" s="579">
        <v>55.3</v>
      </c>
      <c r="G102" s="579">
        <v>44.2</v>
      </c>
      <c r="H102" s="579">
        <v>34</v>
      </c>
      <c r="I102" s="579">
        <v>29.8</v>
      </c>
      <c r="J102" s="579">
        <v>29.8</v>
      </c>
      <c r="K102" s="579">
        <v>29.8</v>
      </c>
      <c r="L102" s="579">
        <v>29.8</v>
      </c>
      <c r="M102" s="579">
        <v>29.8</v>
      </c>
      <c r="N102" s="579">
        <v>29.8</v>
      </c>
      <c r="O102" s="579">
        <v>29.8</v>
      </c>
      <c r="P102" s="579">
        <v>29.8</v>
      </c>
      <c r="Q102" s="579">
        <v>29.8</v>
      </c>
      <c r="R102" s="201"/>
    </row>
    <row r="103" spans="2:18" ht="15" customHeight="1" x14ac:dyDescent="0.25">
      <c r="B103" s="636"/>
      <c r="C103" s="136" t="s">
        <v>465</v>
      </c>
      <c r="D103" s="579">
        <v>68</v>
      </c>
      <c r="E103" s="579">
        <v>55.3</v>
      </c>
      <c r="F103" s="579">
        <v>42.5</v>
      </c>
      <c r="G103" s="579">
        <v>38.299999999999997</v>
      </c>
      <c r="H103" s="579">
        <v>29.8</v>
      </c>
      <c r="I103" s="579">
        <v>29.8</v>
      </c>
      <c r="J103" s="579">
        <v>29.8</v>
      </c>
      <c r="K103" s="579">
        <v>29.8</v>
      </c>
      <c r="L103" s="579">
        <v>29.8</v>
      </c>
      <c r="M103" s="579">
        <v>29.8</v>
      </c>
      <c r="N103" s="579">
        <v>29.8</v>
      </c>
      <c r="O103" s="579">
        <v>29.8</v>
      </c>
      <c r="P103" s="579">
        <v>29.8</v>
      </c>
      <c r="Q103" s="579">
        <v>29.8</v>
      </c>
      <c r="R103" s="201"/>
    </row>
    <row r="104" spans="2:18" ht="15" customHeight="1" x14ac:dyDescent="0.25">
      <c r="B104" s="637"/>
      <c r="C104" s="136" t="s">
        <v>466</v>
      </c>
      <c r="D104" s="579">
        <v>55.3</v>
      </c>
      <c r="E104" s="579">
        <v>46.8</v>
      </c>
      <c r="F104" s="579">
        <v>38.299999999999997</v>
      </c>
      <c r="G104" s="579">
        <v>32.299999999999997</v>
      </c>
      <c r="H104" s="579">
        <v>29.8</v>
      </c>
      <c r="I104" s="579">
        <v>29.8</v>
      </c>
      <c r="J104" s="579">
        <v>29.8</v>
      </c>
      <c r="K104" s="579">
        <v>29.8</v>
      </c>
      <c r="L104" s="579">
        <v>29.8</v>
      </c>
      <c r="M104" s="579">
        <v>29.8</v>
      </c>
      <c r="N104" s="579">
        <v>29.8</v>
      </c>
      <c r="O104" s="579">
        <v>29.8</v>
      </c>
      <c r="P104" s="579">
        <v>29.8</v>
      </c>
      <c r="Q104" s="579">
        <v>29.8</v>
      </c>
      <c r="R104" s="201"/>
    </row>
    <row r="105" spans="2:18" s="313" customFormat="1" ht="15" hidden="1" customHeight="1" x14ac:dyDescent="0.25">
      <c r="C105" s="249" t="s">
        <v>197</v>
      </c>
      <c r="D105" s="197">
        <f t="shared" ref="D105:Q105" si="5">SUM(D92:D104)</f>
        <v>697.3</v>
      </c>
      <c r="E105" s="198">
        <f t="shared" si="5"/>
        <v>621.49999999999989</v>
      </c>
      <c r="F105" s="199">
        <f t="shared" si="5"/>
        <v>557</v>
      </c>
      <c r="G105" s="199">
        <f t="shared" si="5"/>
        <v>516.1</v>
      </c>
      <c r="H105" s="199">
        <f t="shared" si="5"/>
        <v>497.6</v>
      </c>
      <c r="I105" s="199">
        <f t="shared" si="5"/>
        <v>425.30000000000007</v>
      </c>
      <c r="J105" s="199">
        <f t="shared" si="5"/>
        <v>368.40000000000003</v>
      </c>
      <c r="K105" s="199">
        <f t="shared" si="5"/>
        <v>328.70000000000005</v>
      </c>
      <c r="L105" s="199">
        <f t="shared" si="5"/>
        <v>327.90000000000003</v>
      </c>
      <c r="M105" s="199">
        <f t="shared" si="5"/>
        <v>353.40000000000009</v>
      </c>
      <c r="N105" s="199">
        <f t="shared" si="5"/>
        <v>353.40000000000009</v>
      </c>
      <c r="O105" s="199"/>
      <c r="P105" s="199">
        <f t="shared" si="5"/>
        <v>387.30000000000007</v>
      </c>
      <c r="Q105" s="199">
        <f t="shared" si="5"/>
        <v>423.80000000000007</v>
      </c>
      <c r="R105" s="200"/>
    </row>
    <row r="106" spans="2:18" ht="15" customHeight="1" x14ac:dyDescent="0.25">
      <c r="C106" s="92"/>
      <c r="D106" s="132"/>
      <c r="E106" s="132"/>
      <c r="F106" s="143"/>
      <c r="G106" s="143"/>
      <c r="H106" s="143"/>
      <c r="I106" s="143"/>
      <c r="J106" s="143"/>
      <c r="K106" s="143"/>
      <c r="L106" s="143"/>
      <c r="M106" s="143"/>
      <c r="N106" s="143"/>
      <c r="O106" s="143"/>
      <c r="P106" s="143"/>
      <c r="Q106" s="143"/>
    </row>
    <row r="107" spans="2:18" ht="15" customHeight="1" x14ac:dyDescent="0.25">
      <c r="C107" s="93" t="s">
        <v>253</v>
      </c>
      <c r="R107" s="153"/>
    </row>
    <row r="108" spans="2:18" ht="15" customHeight="1" x14ac:dyDescent="0.25">
      <c r="B108" s="635" t="s">
        <v>271</v>
      </c>
      <c r="C108" s="136" t="s">
        <v>467</v>
      </c>
      <c r="D108" s="579">
        <v>6.5</v>
      </c>
      <c r="E108" s="579">
        <v>7.8</v>
      </c>
      <c r="F108" s="579">
        <v>10.4</v>
      </c>
      <c r="G108" s="579">
        <v>11.7</v>
      </c>
      <c r="H108" s="579">
        <v>13</v>
      </c>
      <c r="I108" s="579">
        <v>19.5</v>
      </c>
      <c r="J108" s="579">
        <v>28.6</v>
      </c>
      <c r="K108" s="579">
        <v>32.5</v>
      </c>
      <c r="L108" s="579">
        <v>32.5</v>
      </c>
      <c r="M108" s="579">
        <v>45.5</v>
      </c>
      <c r="N108" s="579">
        <v>45.5</v>
      </c>
      <c r="O108" s="579">
        <v>58.5</v>
      </c>
      <c r="P108" s="579">
        <v>58.5</v>
      </c>
      <c r="Q108" s="579">
        <v>65</v>
      </c>
      <c r="R108" s="201"/>
    </row>
    <row r="109" spans="2:18" ht="15" customHeight="1" x14ac:dyDescent="0.25">
      <c r="B109" s="636"/>
      <c r="C109" s="136" t="s">
        <v>198</v>
      </c>
      <c r="D109" s="579">
        <v>13</v>
      </c>
      <c r="E109" s="579">
        <v>13</v>
      </c>
      <c r="F109" s="579">
        <v>13</v>
      </c>
      <c r="G109" s="579">
        <v>15.6</v>
      </c>
      <c r="H109" s="579">
        <v>19.5</v>
      </c>
      <c r="I109" s="579">
        <v>23.4</v>
      </c>
      <c r="J109" s="579">
        <v>28.6</v>
      </c>
      <c r="K109" s="579">
        <v>32.5</v>
      </c>
      <c r="L109" s="579">
        <v>32.5</v>
      </c>
      <c r="M109" s="579">
        <v>45.5</v>
      </c>
      <c r="N109" s="579">
        <v>45.5</v>
      </c>
      <c r="O109" s="579">
        <v>58.5</v>
      </c>
      <c r="P109" s="579">
        <v>58.5</v>
      </c>
      <c r="Q109" s="579">
        <v>62.4</v>
      </c>
      <c r="R109" s="201"/>
    </row>
    <row r="110" spans="2:18" ht="15" customHeight="1" x14ac:dyDescent="0.25">
      <c r="B110" s="636"/>
      <c r="C110" s="136" t="s">
        <v>199</v>
      </c>
      <c r="D110" s="579">
        <v>15.6</v>
      </c>
      <c r="E110" s="579">
        <v>15.6</v>
      </c>
      <c r="F110" s="579">
        <v>15.6</v>
      </c>
      <c r="G110" s="579">
        <v>15.6</v>
      </c>
      <c r="H110" s="579">
        <v>19.5</v>
      </c>
      <c r="I110" s="579">
        <v>26</v>
      </c>
      <c r="J110" s="579">
        <v>28.6</v>
      </c>
      <c r="K110" s="579">
        <v>32.5</v>
      </c>
      <c r="L110" s="579">
        <v>32.5</v>
      </c>
      <c r="M110" s="579">
        <v>45.5</v>
      </c>
      <c r="N110" s="579">
        <v>45.5</v>
      </c>
      <c r="O110" s="579">
        <v>58.5</v>
      </c>
      <c r="P110" s="579">
        <v>58.5</v>
      </c>
      <c r="Q110" s="579">
        <v>58.5</v>
      </c>
      <c r="R110" s="201"/>
    </row>
    <row r="111" spans="2:18" ht="15" customHeight="1" x14ac:dyDescent="0.25">
      <c r="B111" s="636"/>
      <c r="C111" s="136" t="s">
        <v>200</v>
      </c>
      <c r="D111" s="579">
        <v>19.5</v>
      </c>
      <c r="E111" s="579">
        <v>13</v>
      </c>
      <c r="F111" s="579">
        <v>13</v>
      </c>
      <c r="G111" s="579">
        <v>13</v>
      </c>
      <c r="H111" s="579">
        <v>39</v>
      </c>
      <c r="I111" s="579">
        <v>33.799999999999997</v>
      </c>
      <c r="J111" s="579">
        <v>32.5</v>
      </c>
      <c r="K111" s="579">
        <v>32.5</v>
      </c>
      <c r="L111" s="579">
        <v>32.5</v>
      </c>
      <c r="M111" s="579">
        <v>32.5</v>
      </c>
      <c r="N111" s="579">
        <v>32.5</v>
      </c>
      <c r="O111" s="579">
        <v>39</v>
      </c>
      <c r="P111" s="579">
        <v>45.5</v>
      </c>
      <c r="Q111" s="579">
        <v>52</v>
      </c>
      <c r="R111" s="201"/>
    </row>
    <row r="112" spans="2:18" ht="15" customHeight="1" x14ac:dyDescent="0.25">
      <c r="B112" s="636"/>
      <c r="C112" s="136" t="s">
        <v>464</v>
      </c>
      <c r="D112" s="579">
        <v>23.4</v>
      </c>
      <c r="E112" s="579">
        <v>36.4</v>
      </c>
      <c r="F112" s="579">
        <v>45.5</v>
      </c>
      <c r="G112" s="579">
        <v>54.6</v>
      </c>
      <c r="H112" s="579">
        <v>65</v>
      </c>
      <c r="I112" s="579">
        <v>59.8</v>
      </c>
      <c r="J112" s="579">
        <v>54.6</v>
      </c>
      <c r="K112" s="579">
        <v>32.5</v>
      </c>
      <c r="L112" s="579">
        <v>32.5</v>
      </c>
      <c r="M112" s="579">
        <v>32.5</v>
      </c>
      <c r="N112" s="579">
        <v>32.5</v>
      </c>
      <c r="O112" s="579">
        <v>32.5</v>
      </c>
      <c r="P112" s="579">
        <v>39</v>
      </c>
      <c r="Q112" s="579">
        <v>45.5</v>
      </c>
      <c r="R112" s="201"/>
    </row>
    <row r="113" spans="2:18" ht="15" customHeight="1" x14ac:dyDescent="0.25">
      <c r="B113" s="636"/>
      <c r="C113" s="136" t="s">
        <v>468</v>
      </c>
      <c r="D113" s="579">
        <v>58.5</v>
      </c>
      <c r="E113" s="579">
        <v>65</v>
      </c>
      <c r="F113" s="579">
        <v>78</v>
      </c>
      <c r="G113" s="579">
        <v>91</v>
      </c>
      <c r="H113" s="579">
        <v>104</v>
      </c>
      <c r="I113" s="579">
        <v>84.5</v>
      </c>
      <c r="J113" s="579">
        <v>53.3</v>
      </c>
      <c r="K113" s="579">
        <v>32.5</v>
      </c>
      <c r="L113" s="579">
        <v>32.5</v>
      </c>
      <c r="M113" s="579">
        <v>32.5</v>
      </c>
      <c r="N113" s="579">
        <v>32.5</v>
      </c>
      <c r="O113" s="579">
        <v>32.5</v>
      </c>
      <c r="P113" s="579">
        <v>32.5</v>
      </c>
      <c r="Q113" s="579">
        <v>45.5</v>
      </c>
      <c r="R113" s="201"/>
    </row>
    <row r="114" spans="2:18" ht="15" customHeight="1" x14ac:dyDescent="0.25">
      <c r="B114" s="636"/>
      <c r="C114" s="136" t="s">
        <v>449</v>
      </c>
      <c r="D114" s="579">
        <v>130</v>
      </c>
      <c r="E114" s="579">
        <v>123.5</v>
      </c>
      <c r="F114" s="579">
        <v>117</v>
      </c>
      <c r="G114" s="579">
        <v>113.1</v>
      </c>
      <c r="H114" s="579">
        <v>110.5</v>
      </c>
      <c r="I114" s="579">
        <v>78</v>
      </c>
      <c r="J114" s="579">
        <v>52</v>
      </c>
      <c r="K114" s="579">
        <v>32.5</v>
      </c>
      <c r="L114" s="579">
        <v>32.5</v>
      </c>
      <c r="M114" s="579">
        <v>32.5</v>
      </c>
      <c r="N114" s="579">
        <v>32.5</v>
      </c>
      <c r="O114" s="579">
        <v>32.5</v>
      </c>
      <c r="P114" s="579">
        <v>32.5</v>
      </c>
      <c r="Q114" s="579">
        <v>45.5</v>
      </c>
      <c r="R114" s="201"/>
    </row>
    <row r="115" spans="2:18" ht="15" customHeight="1" x14ac:dyDescent="0.25">
      <c r="B115" s="636"/>
      <c r="C115" s="136" t="s">
        <v>450</v>
      </c>
      <c r="D115" s="579">
        <v>175.5</v>
      </c>
      <c r="E115" s="579">
        <v>156</v>
      </c>
      <c r="F115" s="579">
        <v>136.5</v>
      </c>
      <c r="G115" s="579">
        <v>117</v>
      </c>
      <c r="H115" s="579">
        <v>97.5</v>
      </c>
      <c r="I115" s="579">
        <v>71.5</v>
      </c>
      <c r="J115" s="579">
        <v>50.7</v>
      </c>
      <c r="K115" s="579">
        <v>46.8</v>
      </c>
      <c r="L115" s="579">
        <v>45.5</v>
      </c>
      <c r="M115" s="579">
        <v>45.5</v>
      </c>
      <c r="N115" s="579">
        <v>45.5</v>
      </c>
      <c r="O115" s="579">
        <v>39</v>
      </c>
      <c r="P115" s="579">
        <v>39</v>
      </c>
      <c r="Q115" s="579">
        <v>45.5</v>
      </c>
      <c r="R115" s="201"/>
    </row>
    <row r="116" spans="2:18" ht="15" customHeight="1" x14ac:dyDescent="0.25">
      <c r="B116" s="636"/>
      <c r="C116" s="136" t="s">
        <v>451</v>
      </c>
      <c r="D116" s="579">
        <v>169</v>
      </c>
      <c r="E116" s="579">
        <v>143</v>
      </c>
      <c r="F116" s="579">
        <v>117</v>
      </c>
      <c r="G116" s="579">
        <v>104</v>
      </c>
      <c r="H116" s="579">
        <v>84.5</v>
      </c>
      <c r="I116" s="579">
        <v>65</v>
      </c>
      <c r="J116" s="579">
        <v>49.4</v>
      </c>
      <c r="K116" s="579">
        <v>45.5</v>
      </c>
      <c r="L116" s="579">
        <v>45.5</v>
      </c>
      <c r="M116" s="579">
        <v>45.5</v>
      </c>
      <c r="N116" s="579">
        <v>45.5</v>
      </c>
      <c r="O116" s="579">
        <v>45.5</v>
      </c>
      <c r="P116" s="579">
        <v>45.5</v>
      </c>
      <c r="Q116" s="579">
        <v>45.5</v>
      </c>
      <c r="R116" s="201"/>
    </row>
    <row r="117" spans="2:18" ht="15" customHeight="1" x14ac:dyDescent="0.25">
      <c r="B117" s="636"/>
      <c r="C117" s="136" t="s">
        <v>452</v>
      </c>
      <c r="D117" s="579">
        <v>143</v>
      </c>
      <c r="E117" s="579">
        <v>117</v>
      </c>
      <c r="F117" s="579">
        <v>97.5</v>
      </c>
      <c r="G117" s="579">
        <v>78</v>
      </c>
      <c r="H117" s="579">
        <v>65</v>
      </c>
      <c r="I117" s="579">
        <v>52</v>
      </c>
      <c r="J117" s="579">
        <v>48.1</v>
      </c>
      <c r="K117" s="579">
        <v>45.5</v>
      </c>
      <c r="L117" s="579">
        <v>45.5</v>
      </c>
      <c r="M117" s="579">
        <v>45.5</v>
      </c>
      <c r="N117" s="579">
        <v>45.5</v>
      </c>
      <c r="O117" s="579">
        <v>45.5</v>
      </c>
      <c r="P117" s="579">
        <v>45.5</v>
      </c>
      <c r="Q117" s="579">
        <v>45.5</v>
      </c>
      <c r="R117" s="201"/>
    </row>
    <row r="118" spans="2:18" ht="15" customHeight="1" x14ac:dyDescent="0.25">
      <c r="B118" s="636"/>
      <c r="C118" s="136" t="s">
        <v>469</v>
      </c>
      <c r="D118" s="579">
        <v>123.5</v>
      </c>
      <c r="E118" s="579">
        <v>104</v>
      </c>
      <c r="F118" s="579">
        <v>84.5</v>
      </c>
      <c r="G118" s="579">
        <v>67.599999999999994</v>
      </c>
      <c r="H118" s="579">
        <v>52</v>
      </c>
      <c r="I118" s="579">
        <v>45.5</v>
      </c>
      <c r="J118" s="579">
        <v>45.5</v>
      </c>
      <c r="K118" s="579">
        <v>45.5</v>
      </c>
      <c r="L118" s="579">
        <v>45.5</v>
      </c>
      <c r="M118" s="579">
        <v>45.5</v>
      </c>
      <c r="N118" s="579">
        <v>45.5</v>
      </c>
      <c r="O118" s="579">
        <v>45.5</v>
      </c>
      <c r="P118" s="579">
        <v>45.5</v>
      </c>
      <c r="Q118" s="579">
        <v>45.5</v>
      </c>
      <c r="R118" s="201"/>
    </row>
    <row r="119" spans="2:18" ht="15" customHeight="1" x14ac:dyDescent="0.25">
      <c r="B119" s="636"/>
      <c r="C119" s="136" t="s">
        <v>465</v>
      </c>
      <c r="D119" s="579">
        <v>104</v>
      </c>
      <c r="E119" s="579">
        <v>84.5</v>
      </c>
      <c r="F119" s="579">
        <v>65</v>
      </c>
      <c r="G119" s="579">
        <v>58.5</v>
      </c>
      <c r="H119" s="579">
        <v>45.5</v>
      </c>
      <c r="I119" s="579">
        <v>45.5</v>
      </c>
      <c r="J119" s="579">
        <v>45.5</v>
      </c>
      <c r="K119" s="579">
        <v>45.5</v>
      </c>
      <c r="L119" s="579">
        <v>45.5</v>
      </c>
      <c r="M119" s="579">
        <v>45.5</v>
      </c>
      <c r="N119" s="579">
        <v>45.5</v>
      </c>
      <c r="O119" s="579">
        <v>45.5</v>
      </c>
      <c r="P119" s="579">
        <v>45.5</v>
      </c>
      <c r="Q119" s="579">
        <v>45.5</v>
      </c>
      <c r="R119" s="201"/>
    </row>
    <row r="120" spans="2:18" ht="15" customHeight="1" x14ac:dyDescent="0.25">
      <c r="B120" s="637"/>
      <c r="C120" s="136" t="s">
        <v>466</v>
      </c>
      <c r="D120" s="579">
        <v>84.5</v>
      </c>
      <c r="E120" s="579">
        <v>71.5</v>
      </c>
      <c r="F120" s="579">
        <v>58.5</v>
      </c>
      <c r="G120" s="579">
        <v>49.4</v>
      </c>
      <c r="H120" s="579">
        <v>45.5</v>
      </c>
      <c r="I120" s="579">
        <v>45.5</v>
      </c>
      <c r="J120" s="579">
        <v>45.5</v>
      </c>
      <c r="K120" s="579">
        <v>45.5</v>
      </c>
      <c r="L120" s="579">
        <v>45.5</v>
      </c>
      <c r="M120" s="579">
        <v>45.5</v>
      </c>
      <c r="N120" s="579">
        <v>45.5</v>
      </c>
      <c r="O120" s="579">
        <v>45.5</v>
      </c>
      <c r="P120" s="579">
        <v>45.5</v>
      </c>
      <c r="Q120" s="579">
        <v>45.5</v>
      </c>
      <c r="R120" s="201"/>
    </row>
    <row r="121" spans="2:18" s="313" customFormat="1" ht="15" hidden="1" customHeight="1" x14ac:dyDescent="0.25">
      <c r="C121" s="249" t="s">
        <v>197</v>
      </c>
      <c r="D121" s="197">
        <f t="shared" ref="D121:Q121" si="6">SUM(D108:D120)</f>
        <v>1066</v>
      </c>
      <c r="E121" s="198">
        <f t="shared" si="6"/>
        <v>950.3</v>
      </c>
      <c r="F121" s="199">
        <f>SUM(F108:F120)</f>
        <v>851.5</v>
      </c>
      <c r="G121" s="199">
        <f>SUM(G108:G120)</f>
        <v>789.1</v>
      </c>
      <c r="H121" s="199">
        <f t="shared" si="6"/>
        <v>760.5</v>
      </c>
      <c r="I121" s="199">
        <f t="shared" si="6"/>
        <v>650</v>
      </c>
      <c r="J121" s="199">
        <f t="shared" si="6"/>
        <v>562.9</v>
      </c>
      <c r="K121" s="199">
        <f t="shared" si="6"/>
        <v>501.8</v>
      </c>
      <c r="L121" s="199">
        <f t="shared" si="6"/>
        <v>500.5</v>
      </c>
      <c r="M121" s="199">
        <f t="shared" si="6"/>
        <v>539.5</v>
      </c>
      <c r="N121" s="199">
        <f t="shared" si="6"/>
        <v>539.5</v>
      </c>
      <c r="O121" s="199"/>
      <c r="P121" s="199">
        <f t="shared" si="6"/>
        <v>591.5</v>
      </c>
      <c r="Q121" s="199">
        <f t="shared" si="6"/>
        <v>647.4</v>
      </c>
      <c r="R121" s="200"/>
    </row>
    <row r="122" spans="2:18" ht="15" customHeight="1" x14ac:dyDescent="0.25">
      <c r="C122" s="334"/>
      <c r="D122" s="132"/>
      <c r="E122" s="132"/>
      <c r="F122" s="143"/>
      <c r="G122" s="143"/>
      <c r="H122" s="143"/>
      <c r="I122" s="143"/>
      <c r="J122" s="143"/>
      <c r="K122" s="143"/>
      <c r="L122" s="143"/>
      <c r="M122" s="143"/>
      <c r="N122" s="143"/>
      <c r="O122" s="143"/>
      <c r="P122" s="143"/>
      <c r="Q122" s="143"/>
    </row>
    <row r="123" spans="2:18" ht="15" customHeight="1" x14ac:dyDescent="0.25">
      <c r="C123" s="93" t="s">
        <v>254</v>
      </c>
      <c r="R123" s="153"/>
    </row>
    <row r="124" spans="2:18" ht="15" customHeight="1" x14ac:dyDescent="0.25">
      <c r="B124" s="635" t="s">
        <v>271</v>
      </c>
      <c r="C124" s="136" t="s">
        <v>467</v>
      </c>
      <c r="D124" s="579">
        <v>6.3</v>
      </c>
      <c r="E124" s="579">
        <v>7.5</v>
      </c>
      <c r="F124" s="579">
        <v>10</v>
      </c>
      <c r="G124" s="579">
        <v>11.3</v>
      </c>
      <c r="H124" s="579">
        <v>12.5</v>
      </c>
      <c r="I124" s="579">
        <v>18.8</v>
      </c>
      <c r="J124" s="579">
        <v>27.5</v>
      </c>
      <c r="K124" s="579">
        <v>31.3</v>
      </c>
      <c r="L124" s="579">
        <v>31.3</v>
      </c>
      <c r="M124" s="579">
        <v>43.8</v>
      </c>
      <c r="N124" s="579">
        <v>43.8</v>
      </c>
      <c r="O124" s="579">
        <v>56.3</v>
      </c>
      <c r="P124" s="579">
        <v>56.3</v>
      </c>
      <c r="Q124" s="579">
        <v>62.5</v>
      </c>
      <c r="R124" s="201"/>
    </row>
    <row r="125" spans="2:18" ht="15" customHeight="1" x14ac:dyDescent="0.25">
      <c r="B125" s="636"/>
      <c r="C125" s="136" t="s">
        <v>198</v>
      </c>
      <c r="D125" s="579">
        <v>12.5</v>
      </c>
      <c r="E125" s="579">
        <v>12.5</v>
      </c>
      <c r="F125" s="579">
        <v>12.5</v>
      </c>
      <c r="G125" s="579">
        <v>15</v>
      </c>
      <c r="H125" s="579">
        <v>18.8</v>
      </c>
      <c r="I125" s="579">
        <v>22.5</v>
      </c>
      <c r="J125" s="579">
        <v>27.5</v>
      </c>
      <c r="K125" s="579">
        <v>31.3</v>
      </c>
      <c r="L125" s="579">
        <v>31.3</v>
      </c>
      <c r="M125" s="579">
        <v>43.8</v>
      </c>
      <c r="N125" s="579">
        <v>43.8</v>
      </c>
      <c r="O125" s="579">
        <v>56.3</v>
      </c>
      <c r="P125" s="579">
        <v>56.3</v>
      </c>
      <c r="Q125" s="579">
        <v>60</v>
      </c>
      <c r="R125" s="201"/>
    </row>
    <row r="126" spans="2:18" ht="15" customHeight="1" x14ac:dyDescent="0.25">
      <c r="B126" s="636"/>
      <c r="C126" s="136" t="s">
        <v>199</v>
      </c>
      <c r="D126" s="579">
        <v>15</v>
      </c>
      <c r="E126" s="579">
        <v>15</v>
      </c>
      <c r="F126" s="579">
        <v>15</v>
      </c>
      <c r="G126" s="579">
        <v>15</v>
      </c>
      <c r="H126" s="579">
        <v>18.8</v>
      </c>
      <c r="I126" s="579">
        <v>25</v>
      </c>
      <c r="J126" s="579">
        <v>27.5</v>
      </c>
      <c r="K126" s="579">
        <v>31.3</v>
      </c>
      <c r="L126" s="579">
        <v>31.3</v>
      </c>
      <c r="M126" s="579">
        <v>43.8</v>
      </c>
      <c r="N126" s="579">
        <v>43.8</v>
      </c>
      <c r="O126" s="579">
        <v>56.3</v>
      </c>
      <c r="P126" s="579">
        <v>56.3</v>
      </c>
      <c r="Q126" s="579">
        <v>56.3</v>
      </c>
      <c r="R126" s="201"/>
    </row>
    <row r="127" spans="2:18" ht="15" customHeight="1" x14ac:dyDescent="0.25">
      <c r="B127" s="636"/>
      <c r="C127" s="136" t="s">
        <v>200</v>
      </c>
      <c r="D127" s="579">
        <v>18.8</v>
      </c>
      <c r="E127" s="579">
        <v>12.5</v>
      </c>
      <c r="F127" s="579">
        <v>12.5</v>
      </c>
      <c r="G127" s="579">
        <v>12.5</v>
      </c>
      <c r="H127" s="579">
        <v>37.5</v>
      </c>
      <c r="I127" s="579">
        <v>32.5</v>
      </c>
      <c r="J127" s="579">
        <v>31.3</v>
      </c>
      <c r="K127" s="579">
        <v>31.3</v>
      </c>
      <c r="L127" s="579">
        <v>31.3</v>
      </c>
      <c r="M127" s="579">
        <v>31.3</v>
      </c>
      <c r="N127" s="579">
        <v>31.3</v>
      </c>
      <c r="O127" s="579">
        <v>37.5</v>
      </c>
      <c r="P127" s="579">
        <v>43.8</v>
      </c>
      <c r="Q127" s="579">
        <v>50</v>
      </c>
      <c r="R127" s="201"/>
    </row>
    <row r="128" spans="2:18" ht="15" customHeight="1" x14ac:dyDescent="0.25">
      <c r="B128" s="636"/>
      <c r="C128" s="136" t="s">
        <v>464</v>
      </c>
      <c r="D128" s="579">
        <v>22.5</v>
      </c>
      <c r="E128" s="579">
        <v>35</v>
      </c>
      <c r="F128" s="579">
        <v>43.8</v>
      </c>
      <c r="G128" s="579">
        <v>52.5</v>
      </c>
      <c r="H128" s="579">
        <v>62.5</v>
      </c>
      <c r="I128" s="579">
        <v>57.5</v>
      </c>
      <c r="J128" s="579">
        <v>52.5</v>
      </c>
      <c r="K128" s="579">
        <v>31.3</v>
      </c>
      <c r="L128" s="579">
        <v>31.3</v>
      </c>
      <c r="M128" s="579">
        <v>31.3</v>
      </c>
      <c r="N128" s="579">
        <v>31.3</v>
      </c>
      <c r="O128" s="579">
        <v>31.3</v>
      </c>
      <c r="P128" s="579">
        <v>37.5</v>
      </c>
      <c r="Q128" s="579">
        <v>43.8</v>
      </c>
      <c r="R128" s="201"/>
    </row>
    <row r="129" spans="2:18" ht="15" customHeight="1" x14ac:dyDescent="0.25">
      <c r="B129" s="636"/>
      <c r="C129" s="136" t="s">
        <v>468</v>
      </c>
      <c r="D129" s="579">
        <v>56.3</v>
      </c>
      <c r="E129" s="579">
        <v>62.5</v>
      </c>
      <c r="F129" s="579">
        <v>75</v>
      </c>
      <c r="G129" s="579">
        <v>87.5</v>
      </c>
      <c r="H129" s="579">
        <v>100</v>
      </c>
      <c r="I129" s="579">
        <v>81.3</v>
      </c>
      <c r="J129" s="579">
        <v>51.3</v>
      </c>
      <c r="K129" s="579">
        <v>31.3</v>
      </c>
      <c r="L129" s="579">
        <v>31.3</v>
      </c>
      <c r="M129" s="579">
        <v>31.3</v>
      </c>
      <c r="N129" s="579">
        <v>31.3</v>
      </c>
      <c r="O129" s="579">
        <v>31.3</v>
      </c>
      <c r="P129" s="579">
        <v>31.3</v>
      </c>
      <c r="Q129" s="579">
        <v>43.8</v>
      </c>
      <c r="R129" s="201"/>
    </row>
    <row r="130" spans="2:18" ht="15" customHeight="1" x14ac:dyDescent="0.25">
      <c r="B130" s="636"/>
      <c r="C130" s="136" t="s">
        <v>449</v>
      </c>
      <c r="D130" s="579">
        <v>125</v>
      </c>
      <c r="E130" s="579">
        <v>118.8</v>
      </c>
      <c r="F130" s="579">
        <v>112.5</v>
      </c>
      <c r="G130" s="579">
        <v>108.8</v>
      </c>
      <c r="H130" s="579">
        <v>106.3</v>
      </c>
      <c r="I130" s="579">
        <v>75</v>
      </c>
      <c r="J130" s="579">
        <v>50</v>
      </c>
      <c r="K130" s="579">
        <v>31.3</v>
      </c>
      <c r="L130" s="579">
        <v>31.3</v>
      </c>
      <c r="M130" s="579">
        <v>31.3</v>
      </c>
      <c r="N130" s="579">
        <v>31.3</v>
      </c>
      <c r="O130" s="579">
        <v>31.3</v>
      </c>
      <c r="P130" s="579">
        <v>31.3</v>
      </c>
      <c r="Q130" s="579">
        <v>43.8</v>
      </c>
      <c r="R130" s="201"/>
    </row>
    <row r="131" spans="2:18" ht="15" customHeight="1" x14ac:dyDescent="0.25">
      <c r="B131" s="636"/>
      <c r="C131" s="136" t="s">
        <v>450</v>
      </c>
      <c r="D131" s="579">
        <v>168.8</v>
      </c>
      <c r="E131" s="579">
        <v>150</v>
      </c>
      <c r="F131" s="579">
        <v>131.30000000000001</v>
      </c>
      <c r="G131" s="579">
        <v>112.5</v>
      </c>
      <c r="H131" s="579">
        <v>93.8</v>
      </c>
      <c r="I131" s="579">
        <v>68.8</v>
      </c>
      <c r="J131" s="579">
        <v>48.8</v>
      </c>
      <c r="K131" s="579">
        <v>45</v>
      </c>
      <c r="L131" s="579">
        <v>43.8</v>
      </c>
      <c r="M131" s="579">
        <v>43.8</v>
      </c>
      <c r="N131" s="579">
        <v>43.8</v>
      </c>
      <c r="O131" s="579">
        <v>37.5</v>
      </c>
      <c r="P131" s="579">
        <v>37.5</v>
      </c>
      <c r="Q131" s="579">
        <v>43.8</v>
      </c>
      <c r="R131" s="201"/>
    </row>
    <row r="132" spans="2:18" ht="15" customHeight="1" x14ac:dyDescent="0.25">
      <c r="B132" s="636"/>
      <c r="C132" s="136" t="s">
        <v>451</v>
      </c>
      <c r="D132" s="579">
        <v>162.5</v>
      </c>
      <c r="E132" s="579">
        <v>137.5</v>
      </c>
      <c r="F132" s="579">
        <v>112.5</v>
      </c>
      <c r="G132" s="579">
        <v>100</v>
      </c>
      <c r="H132" s="579">
        <v>81.3</v>
      </c>
      <c r="I132" s="579">
        <v>62.5</v>
      </c>
      <c r="J132" s="579">
        <v>47.5</v>
      </c>
      <c r="K132" s="579">
        <v>43.8</v>
      </c>
      <c r="L132" s="579">
        <v>43.8</v>
      </c>
      <c r="M132" s="579">
        <v>43.8</v>
      </c>
      <c r="N132" s="579">
        <v>43.8</v>
      </c>
      <c r="O132" s="579">
        <v>43.8</v>
      </c>
      <c r="P132" s="579">
        <v>43.8</v>
      </c>
      <c r="Q132" s="579">
        <v>43.8</v>
      </c>
      <c r="R132" s="201"/>
    </row>
    <row r="133" spans="2:18" ht="15" customHeight="1" x14ac:dyDescent="0.25">
      <c r="B133" s="636"/>
      <c r="C133" s="136" t="s">
        <v>452</v>
      </c>
      <c r="D133" s="579">
        <v>137.5</v>
      </c>
      <c r="E133" s="579">
        <v>112.5</v>
      </c>
      <c r="F133" s="579">
        <v>93.8</v>
      </c>
      <c r="G133" s="579">
        <v>75</v>
      </c>
      <c r="H133" s="579">
        <v>62.5</v>
      </c>
      <c r="I133" s="579">
        <v>50</v>
      </c>
      <c r="J133" s="579">
        <v>46.3</v>
      </c>
      <c r="K133" s="579">
        <v>43.8</v>
      </c>
      <c r="L133" s="579">
        <v>43.8</v>
      </c>
      <c r="M133" s="579">
        <v>43.8</v>
      </c>
      <c r="N133" s="579">
        <v>43.8</v>
      </c>
      <c r="O133" s="579">
        <v>43.8</v>
      </c>
      <c r="P133" s="579">
        <v>43.8</v>
      </c>
      <c r="Q133" s="579">
        <v>43.8</v>
      </c>
      <c r="R133" s="201"/>
    </row>
    <row r="134" spans="2:18" ht="15" customHeight="1" x14ac:dyDescent="0.25">
      <c r="B134" s="636"/>
      <c r="C134" s="136" t="s">
        <v>469</v>
      </c>
      <c r="D134" s="579">
        <v>118.8</v>
      </c>
      <c r="E134" s="579">
        <v>100</v>
      </c>
      <c r="F134" s="579">
        <v>81.3</v>
      </c>
      <c r="G134" s="579">
        <v>65</v>
      </c>
      <c r="H134" s="579">
        <v>50</v>
      </c>
      <c r="I134" s="579">
        <v>43.8</v>
      </c>
      <c r="J134" s="579">
        <v>43.8</v>
      </c>
      <c r="K134" s="579">
        <v>43.8</v>
      </c>
      <c r="L134" s="579">
        <v>43.8</v>
      </c>
      <c r="M134" s="579">
        <v>43.8</v>
      </c>
      <c r="N134" s="579">
        <v>43.8</v>
      </c>
      <c r="O134" s="579">
        <v>43.8</v>
      </c>
      <c r="P134" s="579">
        <v>43.8</v>
      </c>
      <c r="Q134" s="579">
        <v>43.8</v>
      </c>
      <c r="R134" s="201"/>
    </row>
    <row r="135" spans="2:18" ht="15" customHeight="1" x14ac:dyDescent="0.25">
      <c r="B135" s="636"/>
      <c r="C135" s="136" t="s">
        <v>465</v>
      </c>
      <c r="D135" s="579">
        <v>100</v>
      </c>
      <c r="E135" s="579">
        <v>81.3</v>
      </c>
      <c r="F135" s="579">
        <v>62.5</v>
      </c>
      <c r="G135" s="579">
        <v>56.3</v>
      </c>
      <c r="H135" s="579">
        <v>43.8</v>
      </c>
      <c r="I135" s="579">
        <v>43.8</v>
      </c>
      <c r="J135" s="579">
        <v>43.8</v>
      </c>
      <c r="K135" s="579">
        <v>43.8</v>
      </c>
      <c r="L135" s="579">
        <v>43.8</v>
      </c>
      <c r="M135" s="579">
        <v>43.8</v>
      </c>
      <c r="N135" s="579">
        <v>43.8</v>
      </c>
      <c r="O135" s="579">
        <v>43.8</v>
      </c>
      <c r="P135" s="579">
        <v>43.8</v>
      </c>
      <c r="Q135" s="579">
        <v>43.8</v>
      </c>
      <c r="R135" s="201"/>
    </row>
    <row r="136" spans="2:18" ht="15" customHeight="1" x14ac:dyDescent="0.25">
      <c r="B136" s="637"/>
      <c r="C136" s="136" t="s">
        <v>466</v>
      </c>
      <c r="D136" s="579">
        <v>81.3</v>
      </c>
      <c r="E136" s="579">
        <v>68.8</v>
      </c>
      <c r="F136" s="579">
        <v>56.3</v>
      </c>
      <c r="G136" s="579">
        <v>47.5</v>
      </c>
      <c r="H136" s="579">
        <v>43.8</v>
      </c>
      <c r="I136" s="579">
        <v>43.8</v>
      </c>
      <c r="J136" s="579">
        <v>43.8</v>
      </c>
      <c r="K136" s="579">
        <v>43.8</v>
      </c>
      <c r="L136" s="579">
        <v>43.8</v>
      </c>
      <c r="M136" s="579">
        <v>43.8</v>
      </c>
      <c r="N136" s="579">
        <v>43.8</v>
      </c>
      <c r="O136" s="579">
        <v>43.8</v>
      </c>
      <c r="P136" s="579">
        <v>43.8</v>
      </c>
      <c r="Q136" s="579">
        <v>43.8</v>
      </c>
      <c r="R136" s="201"/>
    </row>
    <row r="137" spans="2:18" s="313" customFormat="1" ht="15" hidden="1" customHeight="1" x14ac:dyDescent="0.25">
      <c r="C137" s="249" t="s">
        <v>197</v>
      </c>
      <c r="D137" s="197">
        <f t="shared" ref="D137:Q137" si="7">SUM(D124:D136)</f>
        <v>1025.3</v>
      </c>
      <c r="E137" s="198">
        <f t="shared" si="7"/>
        <v>913.89999999999986</v>
      </c>
      <c r="F137" s="199">
        <f>SUM(F124:F136)</f>
        <v>818.99999999999989</v>
      </c>
      <c r="G137" s="199">
        <f>SUM(G124:G136)</f>
        <v>758.9</v>
      </c>
      <c r="H137" s="199">
        <f t="shared" si="7"/>
        <v>731.59999999999991</v>
      </c>
      <c r="I137" s="199">
        <f t="shared" si="7"/>
        <v>625.29999999999995</v>
      </c>
      <c r="J137" s="199">
        <f t="shared" si="7"/>
        <v>541.6</v>
      </c>
      <c r="K137" s="199">
        <f t="shared" si="7"/>
        <v>483.10000000000008</v>
      </c>
      <c r="L137" s="199">
        <f t="shared" si="7"/>
        <v>481.90000000000009</v>
      </c>
      <c r="M137" s="199">
        <f t="shared" si="7"/>
        <v>519.40000000000009</v>
      </c>
      <c r="N137" s="199">
        <f t="shared" si="7"/>
        <v>519.40000000000009</v>
      </c>
      <c r="O137" s="199"/>
      <c r="P137" s="199">
        <f t="shared" si="7"/>
        <v>569.29999999999995</v>
      </c>
      <c r="Q137" s="199">
        <f t="shared" si="7"/>
        <v>623</v>
      </c>
      <c r="R137" s="200"/>
    </row>
    <row r="138" spans="2:18" ht="15" customHeight="1" x14ac:dyDescent="0.25">
      <c r="C138" s="334"/>
      <c r="D138" s="154"/>
      <c r="E138" s="154"/>
      <c r="F138" s="151"/>
      <c r="G138" s="151"/>
      <c r="H138" s="151"/>
      <c r="I138" s="151"/>
      <c r="J138" s="151"/>
      <c r="K138" s="151"/>
      <c r="L138" s="151"/>
      <c r="M138" s="151"/>
      <c r="N138" s="151"/>
      <c r="O138" s="151"/>
      <c r="P138" s="151"/>
      <c r="Q138" s="151"/>
      <c r="R138" s="154"/>
    </row>
    <row r="139" spans="2:18" ht="15" customHeight="1" x14ac:dyDescent="0.25">
      <c r="C139" s="93" t="s">
        <v>255</v>
      </c>
      <c r="R139" s="153"/>
    </row>
    <row r="140" spans="2:18" ht="15" customHeight="1" x14ac:dyDescent="0.25">
      <c r="B140" s="635" t="s">
        <v>271</v>
      </c>
      <c r="C140" s="136" t="s">
        <v>467</v>
      </c>
      <c r="D140" s="579">
        <v>5.5</v>
      </c>
      <c r="E140" s="579">
        <v>6.6</v>
      </c>
      <c r="F140" s="579">
        <v>8.8000000000000007</v>
      </c>
      <c r="G140" s="579">
        <v>9.9</v>
      </c>
      <c r="H140" s="579">
        <v>11</v>
      </c>
      <c r="I140" s="579">
        <v>16.5</v>
      </c>
      <c r="J140" s="579">
        <v>24.2</v>
      </c>
      <c r="K140" s="579">
        <v>27.5</v>
      </c>
      <c r="L140" s="579">
        <v>27.5</v>
      </c>
      <c r="M140" s="579">
        <v>38.5</v>
      </c>
      <c r="N140" s="579">
        <v>38.5</v>
      </c>
      <c r="O140" s="579">
        <v>49.5</v>
      </c>
      <c r="P140" s="579">
        <v>49.5</v>
      </c>
      <c r="Q140" s="579">
        <v>55</v>
      </c>
      <c r="R140" s="201"/>
    </row>
    <row r="141" spans="2:18" ht="15" customHeight="1" x14ac:dyDescent="0.25">
      <c r="B141" s="636"/>
      <c r="C141" s="136" t="s">
        <v>198</v>
      </c>
      <c r="D141" s="579">
        <v>11</v>
      </c>
      <c r="E141" s="579">
        <v>11</v>
      </c>
      <c r="F141" s="579">
        <v>11</v>
      </c>
      <c r="G141" s="579">
        <v>13.2</v>
      </c>
      <c r="H141" s="579">
        <v>16.5</v>
      </c>
      <c r="I141" s="579">
        <v>19.8</v>
      </c>
      <c r="J141" s="579">
        <v>24.2</v>
      </c>
      <c r="K141" s="579">
        <v>27.5</v>
      </c>
      <c r="L141" s="579">
        <v>27.5</v>
      </c>
      <c r="M141" s="579">
        <v>38.5</v>
      </c>
      <c r="N141" s="579">
        <v>38.5</v>
      </c>
      <c r="O141" s="579">
        <v>49.5</v>
      </c>
      <c r="P141" s="579">
        <v>49.5</v>
      </c>
      <c r="Q141" s="579">
        <v>52.8</v>
      </c>
      <c r="R141" s="201"/>
    </row>
    <row r="142" spans="2:18" ht="15" customHeight="1" x14ac:dyDescent="0.25">
      <c r="B142" s="636"/>
      <c r="C142" s="136" t="s">
        <v>199</v>
      </c>
      <c r="D142" s="579">
        <v>13.2</v>
      </c>
      <c r="E142" s="579">
        <v>13.2</v>
      </c>
      <c r="F142" s="579">
        <v>13.2</v>
      </c>
      <c r="G142" s="579">
        <v>13.2</v>
      </c>
      <c r="H142" s="579">
        <v>16.5</v>
      </c>
      <c r="I142" s="579">
        <v>22</v>
      </c>
      <c r="J142" s="579">
        <v>24.2</v>
      </c>
      <c r="K142" s="579">
        <v>27.5</v>
      </c>
      <c r="L142" s="579">
        <v>27.5</v>
      </c>
      <c r="M142" s="579">
        <v>38.5</v>
      </c>
      <c r="N142" s="579">
        <v>38.5</v>
      </c>
      <c r="O142" s="579">
        <v>49.5</v>
      </c>
      <c r="P142" s="579">
        <v>49.5</v>
      </c>
      <c r="Q142" s="579">
        <v>49.5</v>
      </c>
      <c r="R142" s="201"/>
    </row>
    <row r="143" spans="2:18" ht="15" customHeight="1" x14ac:dyDescent="0.25">
      <c r="B143" s="636"/>
      <c r="C143" s="136" t="s">
        <v>200</v>
      </c>
      <c r="D143" s="579">
        <v>16.5</v>
      </c>
      <c r="E143" s="579">
        <v>11</v>
      </c>
      <c r="F143" s="579">
        <v>11</v>
      </c>
      <c r="G143" s="579">
        <v>11</v>
      </c>
      <c r="H143" s="579">
        <v>33</v>
      </c>
      <c r="I143" s="579">
        <v>28.6</v>
      </c>
      <c r="J143" s="579">
        <v>27.5</v>
      </c>
      <c r="K143" s="579">
        <v>27.5</v>
      </c>
      <c r="L143" s="579">
        <v>27.5</v>
      </c>
      <c r="M143" s="579">
        <v>27.5</v>
      </c>
      <c r="N143" s="579">
        <v>27.5</v>
      </c>
      <c r="O143" s="579">
        <v>33</v>
      </c>
      <c r="P143" s="579">
        <v>38.5</v>
      </c>
      <c r="Q143" s="579">
        <v>44</v>
      </c>
      <c r="R143" s="201"/>
    </row>
    <row r="144" spans="2:18" ht="15" customHeight="1" x14ac:dyDescent="0.25">
      <c r="B144" s="636"/>
      <c r="C144" s="136" t="s">
        <v>464</v>
      </c>
      <c r="D144" s="579">
        <v>19.8</v>
      </c>
      <c r="E144" s="579">
        <v>30.8</v>
      </c>
      <c r="F144" s="579">
        <v>38.5</v>
      </c>
      <c r="G144" s="579">
        <v>46.2</v>
      </c>
      <c r="H144" s="579">
        <v>55</v>
      </c>
      <c r="I144" s="579">
        <v>50.6</v>
      </c>
      <c r="J144" s="579">
        <v>46.2</v>
      </c>
      <c r="K144" s="579">
        <v>27.5</v>
      </c>
      <c r="L144" s="579">
        <v>27.5</v>
      </c>
      <c r="M144" s="579">
        <v>27.5</v>
      </c>
      <c r="N144" s="579">
        <v>27.5</v>
      </c>
      <c r="O144" s="579">
        <v>27.5</v>
      </c>
      <c r="P144" s="579">
        <v>33</v>
      </c>
      <c r="Q144" s="579">
        <v>38.5</v>
      </c>
      <c r="R144" s="201"/>
    </row>
    <row r="145" spans="2:18" ht="15" customHeight="1" x14ac:dyDescent="0.25">
      <c r="B145" s="636"/>
      <c r="C145" s="136" t="s">
        <v>468</v>
      </c>
      <c r="D145" s="579">
        <v>49.5</v>
      </c>
      <c r="E145" s="579">
        <v>55</v>
      </c>
      <c r="F145" s="579">
        <v>66</v>
      </c>
      <c r="G145" s="579">
        <v>77</v>
      </c>
      <c r="H145" s="579">
        <v>88</v>
      </c>
      <c r="I145" s="579">
        <v>71.5</v>
      </c>
      <c r="J145" s="579">
        <v>45.1</v>
      </c>
      <c r="K145" s="579">
        <v>27.5</v>
      </c>
      <c r="L145" s="579">
        <v>27.5</v>
      </c>
      <c r="M145" s="579">
        <v>27.5</v>
      </c>
      <c r="N145" s="579">
        <v>27.5</v>
      </c>
      <c r="O145" s="579">
        <v>27.5</v>
      </c>
      <c r="P145" s="579">
        <v>27.5</v>
      </c>
      <c r="Q145" s="579">
        <v>38.5</v>
      </c>
      <c r="R145" s="201"/>
    </row>
    <row r="146" spans="2:18" ht="15" customHeight="1" x14ac:dyDescent="0.25">
      <c r="B146" s="636"/>
      <c r="C146" s="136" t="s">
        <v>449</v>
      </c>
      <c r="D146" s="579">
        <v>110</v>
      </c>
      <c r="E146" s="579">
        <v>104.5</v>
      </c>
      <c r="F146" s="579">
        <v>99</v>
      </c>
      <c r="G146" s="579">
        <v>95.7</v>
      </c>
      <c r="H146" s="579">
        <v>93.5</v>
      </c>
      <c r="I146" s="579">
        <v>66</v>
      </c>
      <c r="J146" s="579">
        <v>44</v>
      </c>
      <c r="K146" s="579">
        <v>27.5</v>
      </c>
      <c r="L146" s="579">
        <v>27.5</v>
      </c>
      <c r="M146" s="579">
        <v>27.5</v>
      </c>
      <c r="N146" s="579">
        <v>27.5</v>
      </c>
      <c r="O146" s="579">
        <v>27.5</v>
      </c>
      <c r="P146" s="579">
        <v>27.5</v>
      </c>
      <c r="Q146" s="579">
        <v>38.5</v>
      </c>
      <c r="R146" s="201"/>
    </row>
    <row r="147" spans="2:18" ht="15" customHeight="1" x14ac:dyDescent="0.25">
      <c r="B147" s="636"/>
      <c r="C147" s="136" t="s">
        <v>450</v>
      </c>
      <c r="D147" s="579">
        <v>148.5</v>
      </c>
      <c r="E147" s="579">
        <v>132</v>
      </c>
      <c r="F147" s="579">
        <v>115.5</v>
      </c>
      <c r="G147" s="579">
        <v>99</v>
      </c>
      <c r="H147" s="579">
        <v>82.5</v>
      </c>
      <c r="I147" s="579">
        <v>60.5</v>
      </c>
      <c r="J147" s="579">
        <v>42.9</v>
      </c>
      <c r="K147" s="579">
        <v>39.6</v>
      </c>
      <c r="L147" s="579">
        <v>38.5</v>
      </c>
      <c r="M147" s="579">
        <v>38.5</v>
      </c>
      <c r="N147" s="579">
        <v>38.5</v>
      </c>
      <c r="O147" s="579">
        <v>33</v>
      </c>
      <c r="P147" s="579">
        <v>33</v>
      </c>
      <c r="Q147" s="579">
        <v>38.5</v>
      </c>
      <c r="R147" s="201"/>
    </row>
    <row r="148" spans="2:18" ht="15" customHeight="1" x14ac:dyDescent="0.25">
      <c r="B148" s="636"/>
      <c r="C148" s="136" t="s">
        <v>451</v>
      </c>
      <c r="D148" s="579">
        <v>143</v>
      </c>
      <c r="E148" s="579">
        <v>121</v>
      </c>
      <c r="F148" s="579">
        <v>99</v>
      </c>
      <c r="G148" s="579">
        <v>88</v>
      </c>
      <c r="H148" s="579">
        <v>71.5</v>
      </c>
      <c r="I148" s="579">
        <v>55</v>
      </c>
      <c r="J148" s="579">
        <v>41.8</v>
      </c>
      <c r="K148" s="579">
        <v>38.5</v>
      </c>
      <c r="L148" s="579">
        <v>38.5</v>
      </c>
      <c r="M148" s="579">
        <v>38.5</v>
      </c>
      <c r="N148" s="579">
        <v>38.5</v>
      </c>
      <c r="O148" s="579">
        <v>38.5</v>
      </c>
      <c r="P148" s="579">
        <v>38.5</v>
      </c>
      <c r="Q148" s="579">
        <v>38.5</v>
      </c>
      <c r="R148" s="201"/>
    </row>
    <row r="149" spans="2:18" ht="15" customHeight="1" x14ac:dyDescent="0.25">
      <c r="B149" s="636"/>
      <c r="C149" s="136" t="s">
        <v>452</v>
      </c>
      <c r="D149" s="579">
        <v>121</v>
      </c>
      <c r="E149" s="579">
        <v>99</v>
      </c>
      <c r="F149" s="579">
        <v>82.5</v>
      </c>
      <c r="G149" s="579">
        <v>66</v>
      </c>
      <c r="H149" s="579">
        <v>55</v>
      </c>
      <c r="I149" s="579">
        <v>44</v>
      </c>
      <c r="J149" s="579">
        <v>40.700000000000003</v>
      </c>
      <c r="K149" s="579">
        <v>38.5</v>
      </c>
      <c r="L149" s="579">
        <v>38.5</v>
      </c>
      <c r="M149" s="579">
        <v>38.5</v>
      </c>
      <c r="N149" s="579">
        <v>38.5</v>
      </c>
      <c r="O149" s="579">
        <v>38.5</v>
      </c>
      <c r="P149" s="579">
        <v>38.5</v>
      </c>
      <c r="Q149" s="579">
        <v>38.5</v>
      </c>
      <c r="R149" s="201"/>
    </row>
    <row r="150" spans="2:18" ht="15" customHeight="1" x14ac:dyDescent="0.25">
      <c r="B150" s="636"/>
      <c r="C150" s="136" t="s">
        <v>469</v>
      </c>
      <c r="D150" s="579">
        <v>104.5</v>
      </c>
      <c r="E150" s="579">
        <v>88</v>
      </c>
      <c r="F150" s="579">
        <v>71.5</v>
      </c>
      <c r="G150" s="579">
        <v>57.2</v>
      </c>
      <c r="H150" s="579">
        <v>44</v>
      </c>
      <c r="I150" s="579">
        <v>38.5</v>
      </c>
      <c r="J150" s="579">
        <v>38.5</v>
      </c>
      <c r="K150" s="579">
        <v>38.5</v>
      </c>
      <c r="L150" s="579">
        <v>38.5</v>
      </c>
      <c r="M150" s="579">
        <v>38.5</v>
      </c>
      <c r="N150" s="579">
        <v>38.5</v>
      </c>
      <c r="O150" s="579">
        <v>38.5</v>
      </c>
      <c r="P150" s="579">
        <v>38.5</v>
      </c>
      <c r="Q150" s="579">
        <v>38.5</v>
      </c>
      <c r="R150" s="201"/>
    </row>
    <row r="151" spans="2:18" ht="15" customHeight="1" x14ac:dyDescent="0.25">
      <c r="B151" s="636"/>
      <c r="C151" s="136" t="s">
        <v>465</v>
      </c>
      <c r="D151" s="579">
        <v>88</v>
      </c>
      <c r="E151" s="579">
        <v>71.5</v>
      </c>
      <c r="F151" s="579">
        <v>55</v>
      </c>
      <c r="G151" s="579">
        <v>49.5</v>
      </c>
      <c r="H151" s="579">
        <v>38.5</v>
      </c>
      <c r="I151" s="579">
        <v>38.5</v>
      </c>
      <c r="J151" s="579">
        <v>38.5</v>
      </c>
      <c r="K151" s="579">
        <v>38.5</v>
      </c>
      <c r="L151" s="579">
        <v>38.5</v>
      </c>
      <c r="M151" s="579">
        <v>38.5</v>
      </c>
      <c r="N151" s="579">
        <v>38.5</v>
      </c>
      <c r="O151" s="579">
        <v>38.5</v>
      </c>
      <c r="P151" s="579">
        <v>38.5</v>
      </c>
      <c r="Q151" s="579">
        <v>38.5</v>
      </c>
      <c r="R151" s="201"/>
    </row>
    <row r="152" spans="2:18" ht="15" customHeight="1" x14ac:dyDescent="0.25">
      <c r="B152" s="637"/>
      <c r="C152" s="136" t="s">
        <v>466</v>
      </c>
      <c r="D152" s="579">
        <v>71.5</v>
      </c>
      <c r="E152" s="579">
        <v>60.5</v>
      </c>
      <c r="F152" s="579">
        <v>49.5</v>
      </c>
      <c r="G152" s="579">
        <v>41.8</v>
      </c>
      <c r="H152" s="579">
        <v>38.5</v>
      </c>
      <c r="I152" s="579">
        <v>38.5</v>
      </c>
      <c r="J152" s="579">
        <v>38.5</v>
      </c>
      <c r="K152" s="579">
        <v>38.5</v>
      </c>
      <c r="L152" s="579">
        <v>38.5</v>
      </c>
      <c r="M152" s="579">
        <v>38.5</v>
      </c>
      <c r="N152" s="579">
        <v>38.5</v>
      </c>
      <c r="O152" s="579">
        <v>38.5</v>
      </c>
      <c r="P152" s="579">
        <v>38.5</v>
      </c>
      <c r="Q152" s="579">
        <v>38.5</v>
      </c>
      <c r="R152" s="201"/>
    </row>
    <row r="153" spans="2:18" s="313" customFormat="1" ht="15" hidden="1" customHeight="1" x14ac:dyDescent="0.25">
      <c r="C153" s="249" t="s">
        <v>197</v>
      </c>
      <c r="D153" s="197">
        <f t="shared" ref="D153:Q153" si="8">SUM(D140:D152)</f>
        <v>902</v>
      </c>
      <c r="E153" s="198">
        <f t="shared" si="8"/>
        <v>804.1</v>
      </c>
      <c r="F153" s="199">
        <f>SUM(F140:F152)</f>
        <v>720.5</v>
      </c>
      <c r="G153" s="199">
        <f>SUM(G140:G152)</f>
        <v>667.7</v>
      </c>
      <c r="H153" s="199">
        <f t="shared" si="8"/>
        <v>643.5</v>
      </c>
      <c r="I153" s="199">
        <f t="shared" si="8"/>
        <v>550</v>
      </c>
      <c r="J153" s="199">
        <f t="shared" si="8"/>
        <v>476.3</v>
      </c>
      <c r="K153" s="199">
        <f t="shared" si="8"/>
        <v>424.6</v>
      </c>
      <c r="L153" s="199">
        <f t="shared" si="8"/>
        <v>423.5</v>
      </c>
      <c r="M153" s="199">
        <f t="shared" si="8"/>
        <v>456.5</v>
      </c>
      <c r="N153" s="199">
        <f t="shared" si="8"/>
        <v>456.5</v>
      </c>
      <c r="O153" s="199"/>
      <c r="P153" s="199">
        <f t="shared" si="8"/>
        <v>500.5</v>
      </c>
      <c r="Q153" s="199">
        <f t="shared" si="8"/>
        <v>547.79999999999995</v>
      </c>
      <c r="R153" s="200"/>
    </row>
    <row r="154" spans="2:18" ht="15" customHeight="1" x14ac:dyDescent="0.25">
      <c r="C154" s="92"/>
      <c r="D154" s="132"/>
      <c r="E154" s="132"/>
      <c r="F154" s="143"/>
      <c r="G154" s="143"/>
      <c r="H154" s="143"/>
      <c r="I154" s="143"/>
      <c r="J154" s="143"/>
      <c r="K154" s="143"/>
      <c r="L154" s="143"/>
      <c r="M154" s="143"/>
      <c r="N154" s="143"/>
      <c r="O154" s="143"/>
      <c r="P154" s="143"/>
      <c r="Q154" s="143"/>
    </row>
    <row r="155" spans="2:18" ht="15" customHeight="1" x14ac:dyDescent="0.25">
      <c r="C155" s="93" t="s">
        <v>282</v>
      </c>
      <c r="R155" s="153"/>
    </row>
    <row r="156" spans="2:18" ht="15" customHeight="1" x14ac:dyDescent="0.25">
      <c r="B156" s="635" t="s">
        <v>271</v>
      </c>
      <c r="C156" s="136" t="s">
        <v>467</v>
      </c>
      <c r="D156" s="579">
        <v>6.5</v>
      </c>
      <c r="E156" s="579">
        <v>7.8</v>
      </c>
      <c r="F156" s="579">
        <v>10.4</v>
      </c>
      <c r="G156" s="579">
        <v>11.7</v>
      </c>
      <c r="H156" s="579">
        <v>13</v>
      </c>
      <c r="I156" s="579">
        <v>19.5</v>
      </c>
      <c r="J156" s="579">
        <v>28.6</v>
      </c>
      <c r="K156" s="579">
        <v>32.5</v>
      </c>
      <c r="L156" s="579">
        <v>32.5</v>
      </c>
      <c r="M156" s="579">
        <v>45.5</v>
      </c>
      <c r="N156" s="579">
        <v>45.5</v>
      </c>
      <c r="O156" s="579">
        <v>58.5</v>
      </c>
      <c r="P156" s="579">
        <v>58.5</v>
      </c>
      <c r="Q156" s="579">
        <v>65</v>
      </c>
      <c r="R156" s="201"/>
    </row>
    <row r="157" spans="2:18" ht="15" customHeight="1" x14ac:dyDescent="0.25">
      <c r="B157" s="636"/>
      <c r="C157" s="136" t="s">
        <v>198</v>
      </c>
      <c r="D157" s="579">
        <v>13</v>
      </c>
      <c r="E157" s="579">
        <v>13</v>
      </c>
      <c r="F157" s="579">
        <v>13</v>
      </c>
      <c r="G157" s="579">
        <v>15.6</v>
      </c>
      <c r="H157" s="579">
        <v>19.5</v>
      </c>
      <c r="I157" s="579">
        <v>23.4</v>
      </c>
      <c r="J157" s="579">
        <v>28.6</v>
      </c>
      <c r="K157" s="579">
        <v>32.5</v>
      </c>
      <c r="L157" s="579">
        <v>32.5</v>
      </c>
      <c r="M157" s="579">
        <v>45.5</v>
      </c>
      <c r="N157" s="579">
        <v>45.5</v>
      </c>
      <c r="O157" s="579">
        <v>58.5</v>
      </c>
      <c r="P157" s="579">
        <v>58.5</v>
      </c>
      <c r="Q157" s="579">
        <v>62.4</v>
      </c>
      <c r="R157" s="201"/>
    </row>
    <row r="158" spans="2:18" ht="15" customHeight="1" x14ac:dyDescent="0.25">
      <c r="B158" s="636"/>
      <c r="C158" s="136" t="s">
        <v>199</v>
      </c>
      <c r="D158" s="579">
        <v>15.6</v>
      </c>
      <c r="E158" s="579">
        <v>15.6</v>
      </c>
      <c r="F158" s="579">
        <v>15.6</v>
      </c>
      <c r="G158" s="579">
        <v>15.6</v>
      </c>
      <c r="H158" s="579">
        <v>19.5</v>
      </c>
      <c r="I158" s="579">
        <v>26</v>
      </c>
      <c r="J158" s="579">
        <v>28.6</v>
      </c>
      <c r="K158" s="579">
        <v>32.5</v>
      </c>
      <c r="L158" s="579">
        <v>32.5</v>
      </c>
      <c r="M158" s="579">
        <v>45.5</v>
      </c>
      <c r="N158" s="579">
        <v>45.5</v>
      </c>
      <c r="O158" s="579">
        <v>58.5</v>
      </c>
      <c r="P158" s="579">
        <v>58.5</v>
      </c>
      <c r="Q158" s="579">
        <v>58.5</v>
      </c>
      <c r="R158" s="201"/>
    </row>
    <row r="159" spans="2:18" ht="15" customHeight="1" x14ac:dyDescent="0.25">
      <c r="B159" s="636"/>
      <c r="C159" s="136" t="s">
        <v>200</v>
      </c>
      <c r="D159" s="579">
        <v>19.5</v>
      </c>
      <c r="E159" s="579">
        <v>13</v>
      </c>
      <c r="F159" s="579">
        <v>13</v>
      </c>
      <c r="G159" s="579">
        <v>13</v>
      </c>
      <c r="H159" s="579">
        <v>39</v>
      </c>
      <c r="I159" s="579">
        <v>33.799999999999997</v>
      </c>
      <c r="J159" s="579">
        <v>32.5</v>
      </c>
      <c r="K159" s="579">
        <v>32.5</v>
      </c>
      <c r="L159" s="579">
        <v>32.5</v>
      </c>
      <c r="M159" s="579">
        <v>32.5</v>
      </c>
      <c r="N159" s="579">
        <v>32.5</v>
      </c>
      <c r="O159" s="579">
        <v>39</v>
      </c>
      <c r="P159" s="579">
        <v>45.5</v>
      </c>
      <c r="Q159" s="579">
        <v>52</v>
      </c>
      <c r="R159" s="201"/>
    </row>
    <row r="160" spans="2:18" ht="15" customHeight="1" x14ac:dyDescent="0.25">
      <c r="B160" s="636"/>
      <c r="C160" s="136" t="s">
        <v>464</v>
      </c>
      <c r="D160" s="579">
        <v>23.4</v>
      </c>
      <c r="E160" s="579">
        <v>36.4</v>
      </c>
      <c r="F160" s="579">
        <v>45.5</v>
      </c>
      <c r="G160" s="579">
        <v>54.6</v>
      </c>
      <c r="H160" s="579">
        <v>65</v>
      </c>
      <c r="I160" s="579">
        <v>59.8</v>
      </c>
      <c r="J160" s="579">
        <v>54.6</v>
      </c>
      <c r="K160" s="579">
        <v>32.5</v>
      </c>
      <c r="L160" s="579">
        <v>32.5</v>
      </c>
      <c r="M160" s="579">
        <v>32.5</v>
      </c>
      <c r="N160" s="579">
        <v>32.5</v>
      </c>
      <c r="O160" s="579">
        <v>32.5</v>
      </c>
      <c r="P160" s="579">
        <v>39</v>
      </c>
      <c r="Q160" s="579">
        <v>45.5</v>
      </c>
      <c r="R160" s="201"/>
    </row>
    <row r="161" spans="2:18" ht="15" customHeight="1" x14ac:dyDescent="0.25">
      <c r="B161" s="636"/>
      <c r="C161" s="136" t="s">
        <v>468</v>
      </c>
      <c r="D161" s="579">
        <v>58.5</v>
      </c>
      <c r="E161" s="579">
        <v>65</v>
      </c>
      <c r="F161" s="579">
        <v>78</v>
      </c>
      <c r="G161" s="579">
        <v>91</v>
      </c>
      <c r="H161" s="579">
        <v>104</v>
      </c>
      <c r="I161" s="579">
        <v>84.5</v>
      </c>
      <c r="J161" s="579">
        <v>53.3</v>
      </c>
      <c r="K161" s="579">
        <v>32.5</v>
      </c>
      <c r="L161" s="579">
        <v>32.5</v>
      </c>
      <c r="M161" s="579">
        <v>32.5</v>
      </c>
      <c r="N161" s="579">
        <v>32.5</v>
      </c>
      <c r="O161" s="579">
        <v>32.5</v>
      </c>
      <c r="P161" s="579">
        <v>32.5</v>
      </c>
      <c r="Q161" s="579">
        <v>45.5</v>
      </c>
      <c r="R161" s="201"/>
    </row>
    <row r="162" spans="2:18" ht="15" customHeight="1" x14ac:dyDescent="0.25">
      <c r="B162" s="636"/>
      <c r="C162" s="136" t="s">
        <v>449</v>
      </c>
      <c r="D162" s="579">
        <v>130</v>
      </c>
      <c r="E162" s="579">
        <v>123.5</v>
      </c>
      <c r="F162" s="579">
        <v>117</v>
      </c>
      <c r="G162" s="579">
        <v>113.1</v>
      </c>
      <c r="H162" s="579">
        <v>110.5</v>
      </c>
      <c r="I162" s="579">
        <v>78</v>
      </c>
      <c r="J162" s="579">
        <v>52</v>
      </c>
      <c r="K162" s="579">
        <v>32.5</v>
      </c>
      <c r="L162" s="579">
        <v>32.5</v>
      </c>
      <c r="M162" s="579">
        <v>32.5</v>
      </c>
      <c r="N162" s="579">
        <v>32.5</v>
      </c>
      <c r="O162" s="579">
        <v>32.5</v>
      </c>
      <c r="P162" s="579">
        <v>32.5</v>
      </c>
      <c r="Q162" s="579">
        <v>45.5</v>
      </c>
      <c r="R162" s="201"/>
    </row>
    <row r="163" spans="2:18" ht="15" customHeight="1" x14ac:dyDescent="0.25">
      <c r="B163" s="636"/>
      <c r="C163" s="136" t="s">
        <v>450</v>
      </c>
      <c r="D163" s="579">
        <v>175.5</v>
      </c>
      <c r="E163" s="579">
        <v>156</v>
      </c>
      <c r="F163" s="579">
        <v>136.5</v>
      </c>
      <c r="G163" s="579">
        <v>117</v>
      </c>
      <c r="H163" s="579">
        <v>97.5</v>
      </c>
      <c r="I163" s="579">
        <v>71.5</v>
      </c>
      <c r="J163" s="579">
        <v>50.7</v>
      </c>
      <c r="K163" s="579">
        <v>46.8</v>
      </c>
      <c r="L163" s="579">
        <v>45.5</v>
      </c>
      <c r="M163" s="579">
        <v>45.5</v>
      </c>
      <c r="N163" s="579">
        <v>45.5</v>
      </c>
      <c r="O163" s="579">
        <v>39</v>
      </c>
      <c r="P163" s="579">
        <v>39</v>
      </c>
      <c r="Q163" s="579">
        <v>45.5</v>
      </c>
      <c r="R163" s="201"/>
    </row>
    <row r="164" spans="2:18" ht="15" customHeight="1" x14ac:dyDescent="0.25">
      <c r="B164" s="636"/>
      <c r="C164" s="136" t="s">
        <v>451</v>
      </c>
      <c r="D164" s="579">
        <v>169</v>
      </c>
      <c r="E164" s="579">
        <v>143</v>
      </c>
      <c r="F164" s="579">
        <v>117</v>
      </c>
      <c r="G164" s="579">
        <v>104</v>
      </c>
      <c r="H164" s="579">
        <v>84.5</v>
      </c>
      <c r="I164" s="579">
        <v>65</v>
      </c>
      <c r="J164" s="579">
        <v>49.4</v>
      </c>
      <c r="K164" s="579">
        <v>45.5</v>
      </c>
      <c r="L164" s="579">
        <v>45.5</v>
      </c>
      <c r="M164" s="579">
        <v>45.5</v>
      </c>
      <c r="N164" s="579">
        <v>45.5</v>
      </c>
      <c r="O164" s="579">
        <v>45.5</v>
      </c>
      <c r="P164" s="579">
        <v>45.5</v>
      </c>
      <c r="Q164" s="579">
        <v>45.5</v>
      </c>
      <c r="R164" s="201"/>
    </row>
    <row r="165" spans="2:18" ht="15" customHeight="1" x14ac:dyDescent="0.25">
      <c r="B165" s="636"/>
      <c r="C165" s="136" t="s">
        <v>452</v>
      </c>
      <c r="D165" s="579">
        <v>143</v>
      </c>
      <c r="E165" s="579">
        <v>117</v>
      </c>
      <c r="F165" s="579">
        <v>97.5</v>
      </c>
      <c r="G165" s="579">
        <v>78</v>
      </c>
      <c r="H165" s="579">
        <v>65</v>
      </c>
      <c r="I165" s="579">
        <v>52</v>
      </c>
      <c r="J165" s="579">
        <v>48.1</v>
      </c>
      <c r="K165" s="579">
        <v>45.5</v>
      </c>
      <c r="L165" s="579">
        <v>45.5</v>
      </c>
      <c r="M165" s="579">
        <v>45.5</v>
      </c>
      <c r="N165" s="579">
        <v>45.5</v>
      </c>
      <c r="O165" s="579">
        <v>45.5</v>
      </c>
      <c r="P165" s="579">
        <v>45.5</v>
      </c>
      <c r="Q165" s="579">
        <v>45.5</v>
      </c>
      <c r="R165" s="201"/>
    </row>
    <row r="166" spans="2:18" ht="15" customHeight="1" x14ac:dyDescent="0.25">
      <c r="B166" s="636"/>
      <c r="C166" s="136" t="s">
        <v>469</v>
      </c>
      <c r="D166" s="579">
        <v>123.5</v>
      </c>
      <c r="E166" s="579">
        <v>104</v>
      </c>
      <c r="F166" s="579">
        <v>84.5</v>
      </c>
      <c r="G166" s="579">
        <v>67.599999999999994</v>
      </c>
      <c r="H166" s="579">
        <v>52</v>
      </c>
      <c r="I166" s="579">
        <v>45.5</v>
      </c>
      <c r="J166" s="579">
        <v>45.5</v>
      </c>
      <c r="K166" s="579">
        <v>45.5</v>
      </c>
      <c r="L166" s="579">
        <v>45.5</v>
      </c>
      <c r="M166" s="579">
        <v>45.5</v>
      </c>
      <c r="N166" s="579">
        <v>45.5</v>
      </c>
      <c r="O166" s="579">
        <v>45.5</v>
      </c>
      <c r="P166" s="579">
        <v>45.5</v>
      </c>
      <c r="Q166" s="579">
        <v>45.5</v>
      </c>
      <c r="R166" s="201"/>
    </row>
    <row r="167" spans="2:18" ht="15" customHeight="1" x14ac:dyDescent="0.25">
      <c r="B167" s="636"/>
      <c r="C167" s="136" t="s">
        <v>465</v>
      </c>
      <c r="D167" s="579">
        <v>104</v>
      </c>
      <c r="E167" s="579">
        <v>84.5</v>
      </c>
      <c r="F167" s="579">
        <v>65</v>
      </c>
      <c r="G167" s="579">
        <v>58.5</v>
      </c>
      <c r="H167" s="579">
        <v>45.5</v>
      </c>
      <c r="I167" s="579">
        <v>45.5</v>
      </c>
      <c r="J167" s="579">
        <v>45.5</v>
      </c>
      <c r="K167" s="579">
        <v>45.5</v>
      </c>
      <c r="L167" s="579">
        <v>45.5</v>
      </c>
      <c r="M167" s="579">
        <v>45.5</v>
      </c>
      <c r="N167" s="579">
        <v>45.5</v>
      </c>
      <c r="O167" s="579">
        <v>45.5</v>
      </c>
      <c r="P167" s="579">
        <v>45.5</v>
      </c>
      <c r="Q167" s="579">
        <v>45.5</v>
      </c>
      <c r="R167" s="201"/>
    </row>
    <row r="168" spans="2:18" ht="15" customHeight="1" x14ac:dyDescent="0.25">
      <c r="B168" s="637"/>
      <c r="C168" s="136" t="s">
        <v>466</v>
      </c>
      <c r="D168" s="579">
        <v>84.5</v>
      </c>
      <c r="E168" s="579">
        <v>71.5</v>
      </c>
      <c r="F168" s="579">
        <v>58.5</v>
      </c>
      <c r="G168" s="579">
        <v>49.4</v>
      </c>
      <c r="H168" s="579">
        <v>45.5</v>
      </c>
      <c r="I168" s="579">
        <v>45.5</v>
      </c>
      <c r="J168" s="579">
        <v>45.5</v>
      </c>
      <c r="K168" s="579">
        <v>45.5</v>
      </c>
      <c r="L168" s="579">
        <v>45.5</v>
      </c>
      <c r="M168" s="579">
        <v>45.5</v>
      </c>
      <c r="N168" s="579">
        <v>45.5</v>
      </c>
      <c r="O168" s="579">
        <v>45.5</v>
      </c>
      <c r="P168" s="579">
        <v>45.5</v>
      </c>
      <c r="Q168" s="579">
        <v>45.5</v>
      </c>
      <c r="R168" s="201"/>
    </row>
    <row r="169" spans="2:18" s="313" customFormat="1" ht="15" hidden="1" customHeight="1" x14ac:dyDescent="0.25">
      <c r="C169" s="249" t="s">
        <v>197</v>
      </c>
      <c r="D169" s="197">
        <f t="shared" ref="D169:Q169" si="9">SUM(D156:D168)</f>
        <v>1066</v>
      </c>
      <c r="E169" s="198">
        <f t="shared" si="9"/>
        <v>950.3</v>
      </c>
      <c r="F169" s="199">
        <f>SUM(F156:F168)</f>
        <v>851.5</v>
      </c>
      <c r="G169" s="199">
        <f>SUM(G156:G168)</f>
        <v>789.1</v>
      </c>
      <c r="H169" s="199">
        <f t="shared" si="9"/>
        <v>760.5</v>
      </c>
      <c r="I169" s="199">
        <f t="shared" si="9"/>
        <v>650</v>
      </c>
      <c r="J169" s="199">
        <f t="shared" si="9"/>
        <v>562.9</v>
      </c>
      <c r="K169" s="199">
        <f t="shared" si="9"/>
        <v>501.8</v>
      </c>
      <c r="L169" s="199">
        <f t="shared" si="9"/>
        <v>500.5</v>
      </c>
      <c r="M169" s="199">
        <f t="shared" si="9"/>
        <v>539.5</v>
      </c>
      <c r="N169" s="199">
        <f t="shared" si="9"/>
        <v>539.5</v>
      </c>
      <c r="O169" s="199"/>
      <c r="P169" s="199">
        <f t="shared" si="9"/>
        <v>591.5</v>
      </c>
      <c r="Q169" s="199">
        <f t="shared" si="9"/>
        <v>647.4</v>
      </c>
      <c r="R169" s="200"/>
    </row>
    <row r="170" spans="2:18" ht="15" customHeight="1" x14ac:dyDescent="0.25">
      <c r="C170" s="92"/>
      <c r="D170" s="132"/>
      <c r="E170" s="132"/>
      <c r="F170" s="143"/>
      <c r="G170" s="143"/>
      <c r="H170" s="143"/>
      <c r="I170" s="143"/>
      <c r="J170" s="143"/>
      <c r="K170" s="143"/>
      <c r="L170" s="143"/>
      <c r="M170" s="143"/>
      <c r="N170" s="143"/>
      <c r="O170" s="143"/>
      <c r="P170" s="143"/>
      <c r="Q170" s="143"/>
    </row>
    <row r="171" spans="2:18" ht="15" customHeight="1" x14ac:dyDescent="0.25">
      <c r="C171" s="93" t="s">
        <v>257</v>
      </c>
      <c r="R171" s="153"/>
    </row>
    <row r="172" spans="2:18" ht="15" customHeight="1" x14ac:dyDescent="0.25">
      <c r="B172" s="635" t="s">
        <v>271</v>
      </c>
      <c r="C172" s="136" t="s">
        <v>467</v>
      </c>
      <c r="D172" s="579">
        <v>6.5</v>
      </c>
      <c r="E172" s="579">
        <v>7.8</v>
      </c>
      <c r="F172" s="579">
        <v>10.4</v>
      </c>
      <c r="G172" s="579">
        <v>11.7</v>
      </c>
      <c r="H172" s="579">
        <v>13</v>
      </c>
      <c r="I172" s="579">
        <v>19.5</v>
      </c>
      <c r="J172" s="579">
        <v>28.6</v>
      </c>
      <c r="K172" s="579">
        <v>32.5</v>
      </c>
      <c r="L172" s="579">
        <v>32.5</v>
      </c>
      <c r="M172" s="579">
        <v>45.5</v>
      </c>
      <c r="N172" s="579">
        <v>45.5</v>
      </c>
      <c r="O172" s="579">
        <v>58.5</v>
      </c>
      <c r="P172" s="579">
        <v>58.5</v>
      </c>
      <c r="Q172" s="579">
        <v>65</v>
      </c>
      <c r="R172" s="201"/>
    </row>
    <row r="173" spans="2:18" ht="15" customHeight="1" x14ac:dyDescent="0.25">
      <c r="B173" s="636"/>
      <c r="C173" s="136" t="s">
        <v>198</v>
      </c>
      <c r="D173" s="579">
        <v>13</v>
      </c>
      <c r="E173" s="579">
        <v>13</v>
      </c>
      <c r="F173" s="579">
        <v>13</v>
      </c>
      <c r="G173" s="579">
        <v>15.6</v>
      </c>
      <c r="H173" s="579">
        <v>19.5</v>
      </c>
      <c r="I173" s="579">
        <v>23.4</v>
      </c>
      <c r="J173" s="579">
        <v>28.6</v>
      </c>
      <c r="K173" s="579">
        <v>32.5</v>
      </c>
      <c r="L173" s="579">
        <v>32.5</v>
      </c>
      <c r="M173" s="579">
        <v>45.5</v>
      </c>
      <c r="N173" s="579">
        <v>45.5</v>
      </c>
      <c r="O173" s="579">
        <v>58.5</v>
      </c>
      <c r="P173" s="579">
        <v>58.5</v>
      </c>
      <c r="Q173" s="579">
        <v>62.4</v>
      </c>
      <c r="R173" s="201"/>
    </row>
    <row r="174" spans="2:18" ht="15" customHeight="1" x14ac:dyDescent="0.25">
      <c r="B174" s="636"/>
      <c r="C174" s="136" t="s">
        <v>199</v>
      </c>
      <c r="D174" s="579">
        <v>15.6</v>
      </c>
      <c r="E174" s="579">
        <v>15.6</v>
      </c>
      <c r="F174" s="579">
        <v>15.6</v>
      </c>
      <c r="G174" s="579">
        <v>15.6</v>
      </c>
      <c r="H174" s="579">
        <v>19.5</v>
      </c>
      <c r="I174" s="579">
        <v>26</v>
      </c>
      <c r="J174" s="579">
        <v>28.6</v>
      </c>
      <c r="K174" s="579">
        <v>32.5</v>
      </c>
      <c r="L174" s="579">
        <v>32.5</v>
      </c>
      <c r="M174" s="579">
        <v>45.5</v>
      </c>
      <c r="N174" s="579">
        <v>45.5</v>
      </c>
      <c r="O174" s="579">
        <v>58.5</v>
      </c>
      <c r="P174" s="579">
        <v>58.5</v>
      </c>
      <c r="Q174" s="579">
        <v>58.5</v>
      </c>
      <c r="R174" s="201"/>
    </row>
    <row r="175" spans="2:18" ht="15" customHeight="1" x14ac:dyDescent="0.25">
      <c r="B175" s="636"/>
      <c r="C175" s="136" t="s">
        <v>200</v>
      </c>
      <c r="D175" s="579">
        <v>19.5</v>
      </c>
      <c r="E175" s="579">
        <v>13</v>
      </c>
      <c r="F175" s="579">
        <v>13</v>
      </c>
      <c r="G175" s="579">
        <v>13</v>
      </c>
      <c r="H175" s="579">
        <v>39</v>
      </c>
      <c r="I175" s="579">
        <v>33.799999999999997</v>
      </c>
      <c r="J175" s="579">
        <v>32.5</v>
      </c>
      <c r="K175" s="579">
        <v>32.5</v>
      </c>
      <c r="L175" s="579">
        <v>32.5</v>
      </c>
      <c r="M175" s="579">
        <v>32.5</v>
      </c>
      <c r="N175" s="579">
        <v>32.5</v>
      </c>
      <c r="O175" s="579">
        <v>39</v>
      </c>
      <c r="P175" s="579">
        <v>45.5</v>
      </c>
      <c r="Q175" s="579">
        <v>52</v>
      </c>
      <c r="R175" s="201"/>
    </row>
    <row r="176" spans="2:18" ht="15" customHeight="1" x14ac:dyDescent="0.25">
      <c r="B176" s="636"/>
      <c r="C176" s="136" t="s">
        <v>464</v>
      </c>
      <c r="D176" s="579">
        <v>23.4</v>
      </c>
      <c r="E176" s="579">
        <v>36.4</v>
      </c>
      <c r="F176" s="579">
        <v>45.5</v>
      </c>
      <c r="G176" s="579">
        <v>54.6</v>
      </c>
      <c r="H176" s="579">
        <v>65</v>
      </c>
      <c r="I176" s="579">
        <v>59.8</v>
      </c>
      <c r="J176" s="579">
        <v>54.6</v>
      </c>
      <c r="K176" s="579">
        <v>32.5</v>
      </c>
      <c r="L176" s="579">
        <v>32.5</v>
      </c>
      <c r="M176" s="579">
        <v>32.5</v>
      </c>
      <c r="N176" s="579">
        <v>32.5</v>
      </c>
      <c r="O176" s="579">
        <v>32.5</v>
      </c>
      <c r="P176" s="579">
        <v>39</v>
      </c>
      <c r="Q176" s="579">
        <v>45.5</v>
      </c>
      <c r="R176" s="201"/>
    </row>
    <row r="177" spans="2:18" ht="15" customHeight="1" x14ac:dyDescent="0.25">
      <c r="B177" s="636"/>
      <c r="C177" s="136" t="s">
        <v>468</v>
      </c>
      <c r="D177" s="579">
        <v>58.5</v>
      </c>
      <c r="E177" s="579">
        <v>65</v>
      </c>
      <c r="F177" s="579">
        <v>78</v>
      </c>
      <c r="G177" s="579">
        <v>91</v>
      </c>
      <c r="H177" s="579">
        <v>104</v>
      </c>
      <c r="I177" s="579">
        <v>84.5</v>
      </c>
      <c r="J177" s="579">
        <v>53.3</v>
      </c>
      <c r="K177" s="579">
        <v>32.5</v>
      </c>
      <c r="L177" s="579">
        <v>32.5</v>
      </c>
      <c r="M177" s="579">
        <v>32.5</v>
      </c>
      <c r="N177" s="579">
        <v>32.5</v>
      </c>
      <c r="O177" s="579">
        <v>32.5</v>
      </c>
      <c r="P177" s="579">
        <v>32.5</v>
      </c>
      <c r="Q177" s="579">
        <v>45.5</v>
      </c>
      <c r="R177" s="201"/>
    </row>
    <row r="178" spans="2:18" ht="15" customHeight="1" x14ac:dyDescent="0.25">
      <c r="B178" s="636"/>
      <c r="C178" s="136" t="s">
        <v>449</v>
      </c>
      <c r="D178" s="579">
        <v>130</v>
      </c>
      <c r="E178" s="579">
        <v>123.5</v>
      </c>
      <c r="F178" s="579">
        <v>117</v>
      </c>
      <c r="G178" s="579">
        <v>113.1</v>
      </c>
      <c r="H178" s="579">
        <v>110.5</v>
      </c>
      <c r="I178" s="579">
        <v>78</v>
      </c>
      <c r="J178" s="579">
        <v>52</v>
      </c>
      <c r="K178" s="579">
        <v>32.5</v>
      </c>
      <c r="L178" s="579">
        <v>32.5</v>
      </c>
      <c r="M178" s="579">
        <v>32.5</v>
      </c>
      <c r="N178" s="579">
        <v>32.5</v>
      </c>
      <c r="O178" s="579">
        <v>32.5</v>
      </c>
      <c r="P178" s="579">
        <v>32.5</v>
      </c>
      <c r="Q178" s="579">
        <v>45.5</v>
      </c>
      <c r="R178" s="201"/>
    </row>
    <row r="179" spans="2:18" ht="15" customHeight="1" x14ac:dyDescent="0.25">
      <c r="B179" s="636"/>
      <c r="C179" s="136" t="s">
        <v>450</v>
      </c>
      <c r="D179" s="579">
        <v>175.5</v>
      </c>
      <c r="E179" s="579">
        <v>156</v>
      </c>
      <c r="F179" s="579">
        <v>136.5</v>
      </c>
      <c r="G179" s="579">
        <v>117</v>
      </c>
      <c r="H179" s="579">
        <v>97.5</v>
      </c>
      <c r="I179" s="579">
        <v>71.5</v>
      </c>
      <c r="J179" s="579">
        <v>50.7</v>
      </c>
      <c r="K179" s="579">
        <v>46.8</v>
      </c>
      <c r="L179" s="579">
        <v>45.5</v>
      </c>
      <c r="M179" s="579">
        <v>45.5</v>
      </c>
      <c r="N179" s="579">
        <v>45.5</v>
      </c>
      <c r="O179" s="579">
        <v>39</v>
      </c>
      <c r="P179" s="579">
        <v>39</v>
      </c>
      <c r="Q179" s="579">
        <v>45.5</v>
      </c>
      <c r="R179" s="201"/>
    </row>
    <row r="180" spans="2:18" ht="15" customHeight="1" x14ac:dyDescent="0.25">
      <c r="B180" s="636"/>
      <c r="C180" s="136" t="s">
        <v>451</v>
      </c>
      <c r="D180" s="579">
        <v>169</v>
      </c>
      <c r="E180" s="579">
        <v>143</v>
      </c>
      <c r="F180" s="579">
        <v>117</v>
      </c>
      <c r="G180" s="579">
        <v>104</v>
      </c>
      <c r="H180" s="579">
        <v>84.5</v>
      </c>
      <c r="I180" s="579">
        <v>65</v>
      </c>
      <c r="J180" s="579">
        <v>49.4</v>
      </c>
      <c r="K180" s="579">
        <v>45.5</v>
      </c>
      <c r="L180" s="579">
        <v>45.5</v>
      </c>
      <c r="M180" s="579">
        <v>45.5</v>
      </c>
      <c r="N180" s="579">
        <v>45.5</v>
      </c>
      <c r="O180" s="579">
        <v>45.5</v>
      </c>
      <c r="P180" s="579">
        <v>45.5</v>
      </c>
      <c r="Q180" s="579">
        <v>45.5</v>
      </c>
      <c r="R180" s="201"/>
    </row>
    <row r="181" spans="2:18" ht="15" customHeight="1" x14ac:dyDescent="0.25">
      <c r="B181" s="636"/>
      <c r="C181" s="136" t="s">
        <v>452</v>
      </c>
      <c r="D181" s="579">
        <v>143</v>
      </c>
      <c r="E181" s="579">
        <v>117</v>
      </c>
      <c r="F181" s="579">
        <v>97.5</v>
      </c>
      <c r="G181" s="579">
        <v>78</v>
      </c>
      <c r="H181" s="579">
        <v>65</v>
      </c>
      <c r="I181" s="579">
        <v>52</v>
      </c>
      <c r="J181" s="579">
        <v>48.1</v>
      </c>
      <c r="K181" s="579">
        <v>45.5</v>
      </c>
      <c r="L181" s="579">
        <v>45.5</v>
      </c>
      <c r="M181" s="579">
        <v>45.5</v>
      </c>
      <c r="N181" s="579">
        <v>45.5</v>
      </c>
      <c r="O181" s="579">
        <v>45.5</v>
      </c>
      <c r="P181" s="579">
        <v>45.5</v>
      </c>
      <c r="Q181" s="579">
        <v>45.5</v>
      </c>
      <c r="R181" s="201"/>
    </row>
    <row r="182" spans="2:18" ht="15" customHeight="1" x14ac:dyDescent="0.25">
      <c r="B182" s="636"/>
      <c r="C182" s="136" t="s">
        <v>469</v>
      </c>
      <c r="D182" s="579">
        <v>123.5</v>
      </c>
      <c r="E182" s="579">
        <v>104</v>
      </c>
      <c r="F182" s="579">
        <v>84.5</v>
      </c>
      <c r="G182" s="579">
        <v>67.599999999999994</v>
      </c>
      <c r="H182" s="579">
        <v>52</v>
      </c>
      <c r="I182" s="579">
        <v>45.5</v>
      </c>
      <c r="J182" s="579">
        <v>45.5</v>
      </c>
      <c r="K182" s="579">
        <v>45.5</v>
      </c>
      <c r="L182" s="579">
        <v>45.5</v>
      </c>
      <c r="M182" s="579">
        <v>45.5</v>
      </c>
      <c r="N182" s="579">
        <v>45.5</v>
      </c>
      <c r="O182" s="579">
        <v>45.5</v>
      </c>
      <c r="P182" s="579">
        <v>45.5</v>
      </c>
      <c r="Q182" s="579">
        <v>45.5</v>
      </c>
      <c r="R182" s="201"/>
    </row>
    <row r="183" spans="2:18" ht="15" customHeight="1" x14ac:dyDescent="0.25">
      <c r="B183" s="636"/>
      <c r="C183" s="136" t="s">
        <v>465</v>
      </c>
      <c r="D183" s="579">
        <v>104</v>
      </c>
      <c r="E183" s="579">
        <v>84.5</v>
      </c>
      <c r="F183" s="579">
        <v>65</v>
      </c>
      <c r="G183" s="579">
        <v>58.5</v>
      </c>
      <c r="H183" s="579">
        <v>45.5</v>
      </c>
      <c r="I183" s="579">
        <v>45.5</v>
      </c>
      <c r="J183" s="579">
        <v>45.5</v>
      </c>
      <c r="K183" s="579">
        <v>45.5</v>
      </c>
      <c r="L183" s="579">
        <v>45.5</v>
      </c>
      <c r="M183" s="579">
        <v>45.5</v>
      </c>
      <c r="N183" s="579">
        <v>45.5</v>
      </c>
      <c r="O183" s="579">
        <v>45.5</v>
      </c>
      <c r="P183" s="579">
        <v>45.5</v>
      </c>
      <c r="Q183" s="579">
        <v>45.5</v>
      </c>
      <c r="R183" s="201"/>
    </row>
    <row r="184" spans="2:18" ht="15" customHeight="1" x14ac:dyDescent="0.25">
      <c r="B184" s="637"/>
      <c r="C184" s="136" t="s">
        <v>466</v>
      </c>
      <c r="D184" s="579">
        <v>84.5</v>
      </c>
      <c r="E184" s="579">
        <v>71.5</v>
      </c>
      <c r="F184" s="579">
        <v>58.5</v>
      </c>
      <c r="G184" s="579">
        <v>49.4</v>
      </c>
      <c r="H184" s="579">
        <v>45.5</v>
      </c>
      <c r="I184" s="579">
        <v>45.5</v>
      </c>
      <c r="J184" s="579">
        <v>45.5</v>
      </c>
      <c r="K184" s="579">
        <v>45.5</v>
      </c>
      <c r="L184" s="579">
        <v>45.5</v>
      </c>
      <c r="M184" s="579">
        <v>45.5</v>
      </c>
      <c r="N184" s="579">
        <v>45.5</v>
      </c>
      <c r="O184" s="579">
        <v>45.5</v>
      </c>
      <c r="P184" s="579">
        <v>45.5</v>
      </c>
      <c r="Q184" s="579">
        <v>45.5</v>
      </c>
      <c r="R184" s="201"/>
    </row>
    <row r="185" spans="2:18" s="313" customFormat="1" ht="15" hidden="1" customHeight="1" x14ac:dyDescent="0.25">
      <c r="C185" s="249" t="s">
        <v>197</v>
      </c>
      <c r="D185" s="197">
        <f t="shared" ref="D185:R185" si="10">SUM(D172:D184)</f>
        <v>1066</v>
      </c>
      <c r="E185" s="198">
        <f t="shared" si="10"/>
        <v>950.3</v>
      </c>
      <c r="F185" s="199">
        <f>SUM(F172:F184)</f>
        <v>851.5</v>
      </c>
      <c r="G185" s="199">
        <f>SUM(G172:G184)</f>
        <v>789.1</v>
      </c>
      <c r="H185" s="199">
        <f t="shared" si="10"/>
        <v>760.5</v>
      </c>
      <c r="I185" s="199">
        <f t="shared" si="10"/>
        <v>650</v>
      </c>
      <c r="J185" s="199">
        <f t="shared" si="10"/>
        <v>562.9</v>
      </c>
      <c r="K185" s="199">
        <f t="shared" si="10"/>
        <v>501.8</v>
      </c>
      <c r="L185" s="199">
        <f t="shared" si="10"/>
        <v>500.5</v>
      </c>
      <c r="M185" s="199">
        <f t="shared" si="10"/>
        <v>539.5</v>
      </c>
      <c r="N185" s="199">
        <f t="shared" si="10"/>
        <v>539.5</v>
      </c>
      <c r="O185" s="199"/>
      <c r="P185" s="199">
        <f t="shared" si="10"/>
        <v>591.5</v>
      </c>
      <c r="Q185" s="199">
        <f t="shared" si="10"/>
        <v>647.4</v>
      </c>
      <c r="R185" s="200">
        <f t="shared" si="10"/>
        <v>0</v>
      </c>
    </row>
    <row r="186" spans="2:18" ht="15" customHeight="1" x14ac:dyDescent="0.25">
      <c r="C186" s="92"/>
      <c r="D186" s="132"/>
      <c r="E186" s="132"/>
      <c r="F186" s="143"/>
      <c r="G186" s="143"/>
      <c r="H186" s="143"/>
      <c r="I186" s="143"/>
      <c r="J186" s="143"/>
      <c r="K186" s="143"/>
      <c r="L186" s="143"/>
      <c r="M186" s="143"/>
      <c r="N186" s="143"/>
      <c r="O186" s="143"/>
      <c r="P186" s="143"/>
      <c r="Q186" s="143"/>
    </row>
  </sheetData>
  <sheetProtection formatCells="0" formatColumns="0" formatRows="0" insertColumns="0" insertRows="0"/>
  <mergeCells count="12">
    <mergeCell ref="B172:B184"/>
    <mergeCell ref="D7:R7"/>
    <mergeCell ref="B10:B22"/>
    <mergeCell ref="B26:B38"/>
    <mergeCell ref="B42:B54"/>
    <mergeCell ref="B58:B70"/>
    <mergeCell ref="B74:B86"/>
    <mergeCell ref="B92:B104"/>
    <mergeCell ref="B108:B120"/>
    <mergeCell ref="B124:B136"/>
    <mergeCell ref="B140:B152"/>
    <mergeCell ref="B156:B168"/>
  </mergeCells>
  <dataValidations count="1">
    <dataValidation type="custom" allowBlank="1" showErrorMessage="1" errorTitle="Data entry error:" error="Please enter a numeric value or leave blank!" sqref="D89 D140:Q152 D58:Q70 D92:Q104 D10:Q22 D26:Q38 D42:Q54 D74:Q86 D156:Q168 D124:Q136 D108:Q120 D172:Q184">
      <formula1>OR(ISNUMBER(D10),ISBLANK(D10))</formula1>
    </dataValidation>
  </dataValidations>
  <pageMargins left="0.7" right="0.7" top="0.75" bottom="0.75" header="0.3" footer="0.3"/>
  <pageSetup scale="38" fitToHeight="2" orientation="portrait" r:id="rId1"/>
  <headerFooter>
    <oddFooter>&amp;LPrinted: &amp;D&amp;R&amp;P</oddFooter>
  </headerFooter>
  <rowBreaks count="1" manualBreakCount="1">
    <brk id="106"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386</vt:i4>
      </vt:variant>
    </vt:vector>
  </HeadingPairs>
  <TitlesOfParts>
    <vt:vector size="412" baseType="lpstr">
      <vt:lpstr>Cover Sheet</vt:lpstr>
      <vt:lpstr>Equity by Geography</vt:lpstr>
      <vt:lpstr>Dividends</vt:lpstr>
      <vt:lpstr>FX Spot</vt:lpstr>
      <vt:lpstr>FX Vega</vt:lpstr>
      <vt:lpstr>Rates DV01</vt:lpstr>
      <vt:lpstr>Rates Vega-Normal &amp; Relative</vt:lpstr>
      <vt:lpstr>Rates Vega-Lognormal &amp; Relative</vt:lpstr>
      <vt:lpstr>Rates Vega-Normal &amp; Absolute</vt:lpstr>
      <vt:lpstr>Rates Vega-Lognormal &amp; Absolute</vt:lpstr>
      <vt:lpstr>Other Rates</vt:lpstr>
      <vt:lpstr>Energy</vt:lpstr>
      <vt:lpstr>Metals</vt:lpstr>
      <vt:lpstr>Ags &amp; Softs</vt:lpstr>
      <vt:lpstr>Commodity Indices</vt:lpstr>
      <vt:lpstr>Securitized Products</vt:lpstr>
      <vt:lpstr>Agencies</vt:lpstr>
      <vt:lpstr>Munis</vt:lpstr>
      <vt:lpstr>ARS</vt:lpstr>
      <vt:lpstr>Corporate Credit-Advanced</vt:lpstr>
      <vt:lpstr>Credit-Eurozone Periphery Corp</vt:lpstr>
      <vt:lpstr>Corporate Credit-EM</vt:lpstr>
      <vt:lpstr>Sovereign Credit</vt:lpstr>
      <vt:lpstr>Credit Correlation</vt:lpstr>
      <vt:lpstr>Private Equity</vt:lpstr>
      <vt:lpstr>Other Fair Value Assets</vt:lpstr>
      <vt:lpstr>Comm_Ags_Delta</vt:lpstr>
      <vt:lpstr>Comm_Ags_DeltaTotal</vt:lpstr>
      <vt:lpstr>Comm_Ags_EndCol</vt:lpstr>
      <vt:lpstr>Comm_Ags_Gamma</vt:lpstr>
      <vt:lpstr>Comm_Ags_StartCol</vt:lpstr>
      <vt:lpstr>Comm_Ags_Vega</vt:lpstr>
      <vt:lpstr>Comm_Energy_CoalEndCol</vt:lpstr>
      <vt:lpstr>Comm_Energy_CoalStartCol</vt:lpstr>
      <vt:lpstr>Comm_Energy_Delta</vt:lpstr>
      <vt:lpstr>Comm_Energy_DeltaTotal</vt:lpstr>
      <vt:lpstr>Comm_Energy_EmissionsEndCol</vt:lpstr>
      <vt:lpstr>Comm_Energy_EmissionsStartCol</vt:lpstr>
      <vt:lpstr>Comm_Energy_FreightEndCol</vt:lpstr>
      <vt:lpstr>Comm_Energy_FreightStartCol</vt:lpstr>
      <vt:lpstr>Comm_Energy_Gamma</vt:lpstr>
      <vt:lpstr>Comm_Energy_NatGasEndCol</vt:lpstr>
      <vt:lpstr>Comm_Energy_NatGasStartCol</vt:lpstr>
      <vt:lpstr>Comm_Energy_OilEndCol</vt:lpstr>
      <vt:lpstr>Comm_Energy_OilStartCol</vt:lpstr>
      <vt:lpstr>Comm_Energy_OtherEndCol</vt:lpstr>
      <vt:lpstr>Comm_Energy_OtherStartCol</vt:lpstr>
      <vt:lpstr>Comm_Energy_PowerEndCol</vt:lpstr>
      <vt:lpstr>Comm_Energy_PowerStartCol</vt:lpstr>
      <vt:lpstr>Comm_Energy_StructuredEndCol</vt:lpstr>
      <vt:lpstr>Comm_Energy_StructuredStartCol</vt:lpstr>
      <vt:lpstr>Comm_Energy_Vega</vt:lpstr>
      <vt:lpstr>Comm_Indices_Delta</vt:lpstr>
      <vt:lpstr>Comm_Indices_DeltaTotal</vt:lpstr>
      <vt:lpstr>Comm_Indices_EndCol</vt:lpstr>
      <vt:lpstr>Comm_Indices_Gamma</vt:lpstr>
      <vt:lpstr>Comm_Indices_StartCol</vt:lpstr>
      <vt:lpstr>Comm_Indices_Vega</vt:lpstr>
      <vt:lpstr>Comm_Metals_BaseEndCol</vt:lpstr>
      <vt:lpstr>Comm_Metals_BaseStartCol</vt:lpstr>
      <vt:lpstr>Comm_Metals_Delta</vt:lpstr>
      <vt:lpstr>Comm_Metals_DeltaTotal</vt:lpstr>
      <vt:lpstr>Comm_Metals_Gamma</vt:lpstr>
      <vt:lpstr>Comm_Metals_PrecEndCol</vt:lpstr>
      <vt:lpstr>Comm_Metals_PrecStartCol</vt:lpstr>
      <vt:lpstr>Comm_Metals_Unspecified</vt:lpstr>
      <vt:lpstr>Comm_Metals_Vega</vt:lpstr>
      <vt:lpstr>Credit_AdvEconCorp_AbsSlideVals</vt:lpstr>
      <vt:lpstr>Credit_AdvEconCorp_Bonds</vt:lpstr>
      <vt:lpstr>Credit_AdvEconCorp_Bonds_Tenors</vt:lpstr>
      <vt:lpstr>Credit_AdvEconCorp_CoveredBonds</vt:lpstr>
      <vt:lpstr>Credit_AdvEconCorp_CoveredBonds_Tenors</vt:lpstr>
      <vt:lpstr>Credit_AdvEconCorp_CS01</vt:lpstr>
      <vt:lpstr>Credit_AdvEconCorp_IndexCDS</vt:lpstr>
      <vt:lpstr>Credit_AdvEconCorp_IndexCDS_Tenors</vt:lpstr>
      <vt:lpstr>Credit_AdvEconCorp_IndexOptions</vt:lpstr>
      <vt:lpstr>Credit_AdvEconCorp_IndexOptions_Tenors</vt:lpstr>
      <vt:lpstr>Credit_AdvEconCorp_IndexTranches</vt:lpstr>
      <vt:lpstr>Credit_AdvEconCorp_IndexTranches_Tenors</vt:lpstr>
      <vt:lpstr>Credit_AdvEconCorp_LoanCDS</vt:lpstr>
      <vt:lpstr>Credit_AdvEconCorp_LoanCDS_Tenors</vt:lpstr>
      <vt:lpstr>Credit_AdvEconCorp_LoanIndexCDS</vt:lpstr>
      <vt:lpstr>Credit_AdvEconCorp_LoanIndexCDS_Tenors</vt:lpstr>
      <vt:lpstr>Credit_AdvEconCorp_Loans</vt:lpstr>
      <vt:lpstr>Credit_AdvEconCorp_Loans_Tenors</vt:lpstr>
      <vt:lpstr>Credit_AdvEconCorp_MV</vt:lpstr>
      <vt:lpstr>Credit_AdvEconCorp_Notional</vt:lpstr>
      <vt:lpstr>Credit_AdvEconCorp_Other</vt:lpstr>
      <vt:lpstr>Credit_AdvEconCorp_RelSlideVals</vt:lpstr>
      <vt:lpstr>Credit_AdvEconCorp_SNCDS</vt:lpstr>
      <vt:lpstr>Credit_AdvEconCorp_SNCDS_Tenors</vt:lpstr>
      <vt:lpstr>Credit_Agencies_NonUS</vt:lpstr>
      <vt:lpstr>Credit_Agencies_USCommercial</vt:lpstr>
      <vt:lpstr>Credit_Agencies_USCommercial_Total</vt:lpstr>
      <vt:lpstr>Credit_Agencies_USResi</vt:lpstr>
      <vt:lpstr>Credit_Agencies_USResi_Total</vt:lpstr>
      <vt:lpstr>Credit_Agency_AbsSlideVals</vt:lpstr>
      <vt:lpstr>Credit_Agency_CS01</vt:lpstr>
      <vt:lpstr>Credit_Agency_DV01</vt:lpstr>
      <vt:lpstr>Credit_Agency_MV</vt:lpstr>
      <vt:lpstr>Credit_Agency_Prepayments</vt:lpstr>
      <vt:lpstr>Credit_Agency_RelSlideVals</vt:lpstr>
      <vt:lpstr>Credit_Agency_Total</vt:lpstr>
      <vt:lpstr>Credit_ARS_ARPS</vt:lpstr>
      <vt:lpstr>Credit_ARS_ARPS_Tenors</vt:lpstr>
      <vt:lpstr>Credit_ARS_CARS</vt:lpstr>
      <vt:lpstr>Credit_ARS_CARS_Tenors</vt:lpstr>
      <vt:lpstr>Credit_ARS_MARS</vt:lpstr>
      <vt:lpstr>Credit_ARS_MARS_Tenors</vt:lpstr>
      <vt:lpstr>Credit_ARS_MV</vt:lpstr>
      <vt:lpstr>Credit_ARS_Other</vt:lpstr>
      <vt:lpstr>Credit_ARS_SLARS</vt:lpstr>
      <vt:lpstr>Credit_ARS_SLARS_Tenors</vt:lpstr>
      <vt:lpstr>'Credit-Eurozone Periphery Corp'!Credit_EMCorp_AbsSlideVals</vt:lpstr>
      <vt:lpstr>Credit_EMCorp_AbsSlideVals</vt:lpstr>
      <vt:lpstr>'Credit-Eurozone Periphery Corp'!Credit_EMCorp_Bonds</vt:lpstr>
      <vt:lpstr>Credit_EMCorp_Bonds</vt:lpstr>
      <vt:lpstr>'Credit-Eurozone Periphery Corp'!Credit_EMCorp_Bonds_Tenors</vt:lpstr>
      <vt:lpstr>Credit_EMCorp_Bonds_Tenors</vt:lpstr>
      <vt:lpstr>'Credit-Eurozone Periphery Corp'!Credit_EMCorp_CoveredBonds</vt:lpstr>
      <vt:lpstr>Credit_EMCorp_CoveredBonds</vt:lpstr>
      <vt:lpstr>'Credit-Eurozone Periphery Corp'!Credit_EMCorp_CoveredBonds_Tenors</vt:lpstr>
      <vt:lpstr>Credit_EMCorp_CoveredBonds_Tenors</vt:lpstr>
      <vt:lpstr>'Credit-Eurozone Periphery Corp'!Credit_EMCorp_CS01</vt:lpstr>
      <vt:lpstr>Credit_EMCorp_CS01</vt:lpstr>
      <vt:lpstr>'Credit-Eurozone Periphery Corp'!Credit_EMCorp_IndexCDS</vt:lpstr>
      <vt:lpstr>Credit_EMCorp_IndexCDS</vt:lpstr>
      <vt:lpstr>'Credit-Eurozone Periphery Corp'!Credit_EMCorp_IndexCDS_Tenors</vt:lpstr>
      <vt:lpstr>Credit_EMCorp_IndexCDS_Tenors</vt:lpstr>
      <vt:lpstr>'Credit-Eurozone Periphery Corp'!Credit_EMCorp_IndexOptions</vt:lpstr>
      <vt:lpstr>Credit_EMCorp_IndexOptions</vt:lpstr>
      <vt:lpstr>'Credit-Eurozone Periphery Corp'!Credit_EMCorp_IndexOptions_Tenors</vt:lpstr>
      <vt:lpstr>Credit_EMCorp_IndexOptions_Tenors</vt:lpstr>
      <vt:lpstr>'Credit-Eurozone Periphery Corp'!Credit_EMCorp_IndexTranches</vt:lpstr>
      <vt:lpstr>Credit_EMCorp_IndexTranches</vt:lpstr>
      <vt:lpstr>'Credit-Eurozone Periphery Corp'!Credit_EMCorp_IndexTranches_Tenors</vt:lpstr>
      <vt:lpstr>Credit_EMCorp_IndexTranches_Tenors</vt:lpstr>
      <vt:lpstr>'Credit-Eurozone Periphery Corp'!Credit_EMCorp_LoanCDS</vt:lpstr>
      <vt:lpstr>Credit_EMCorp_LoanCDS</vt:lpstr>
      <vt:lpstr>'Credit-Eurozone Periphery Corp'!Credit_EMCorp_LoanCDS_Tenors</vt:lpstr>
      <vt:lpstr>Credit_EMCorp_LoanCDS_Tenors</vt:lpstr>
      <vt:lpstr>'Credit-Eurozone Periphery Corp'!Credit_EMCorp_LoanIndexCDS</vt:lpstr>
      <vt:lpstr>Credit_EMCorp_LoanIndexCDS</vt:lpstr>
      <vt:lpstr>'Credit-Eurozone Periphery Corp'!Credit_EMCorp_LoanIndexCDS_Tenors</vt:lpstr>
      <vt:lpstr>Credit_EMCorp_LoanIndexCDS_Tenors</vt:lpstr>
      <vt:lpstr>'Credit-Eurozone Periphery Corp'!Credit_EMCorp_Loans</vt:lpstr>
      <vt:lpstr>Credit_EMCorp_Loans</vt:lpstr>
      <vt:lpstr>'Credit-Eurozone Periphery Corp'!Credit_EMCorp_Loans_Tenors</vt:lpstr>
      <vt:lpstr>Credit_EMCorp_Loans_Tenors</vt:lpstr>
      <vt:lpstr>'Credit-Eurozone Periphery Corp'!Credit_EMCorp_MV</vt:lpstr>
      <vt:lpstr>Credit_EMCorp_MV</vt:lpstr>
      <vt:lpstr>'Credit-Eurozone Periphery Corp'!Credit_EMCorp_Notional</vt:lpstr>
      <vt:lpstr>Credit_EMCorp_Notional</vt:lpstr>
      <vt:lpstr>'Credit-Eurozone Periphery Corp'!Credit_EMCorp_Other</vt:lpstr>
      <vt:lpstr>Credit_EMCorp_Other</vt:lpstr>
      <vt:lpstr>'Credit-Eurozone Periphery Corp'!Credit_EMCorp_RelSlideVals</vt:lpstr>
      <vt:lpstr>Credit_EMCorp_RelSlideVals</vt:lpstr>
      <vt:lpstr>'Credit-Eurozone Periphery Corp'!Credit_EMCorp_SNCDS</vt:lpstr>
      <vt:lpstr>Credit_EMCorp_SNCDS</vt:lpstr>
      <vt:lpstr>'Credit-Eurozone Periphery Corp'!Credit_EMCorp_SNCDS_Tenors</vt:lpstr>
      <vt:lpstr>Credit_EMCorp_SNCDS_Tenors</vt:lpstr>
      <vt:lpstr>Credit_Munis_AbsSlideVals</vt:lpstr>
      <vt:lpstr>Credit_Munis_Bonds</vt:lpstr>
      <vt:lpstr>Credit_Munis_Bonds_Tenors</vt:lpstr>
      <vt:lpstr>Credit_Munis_CDS</vt:lpstr>
      <vt:lpstr>Credit_Munis_CDS_Tenors</vt:lpstr>
      <vt:lpstr>Credit_Munis_CS01</vt:lpstr>
      <vt:lpstr>Credit_Munis_DV01</vt:lpstr>
      <vt:lpstr>Credit_Munis_Indices</vt:lpstr>
      <vt:lpstr>Credit_Munis_Indices_Tenors</vt:lpstr>
      <vt:lpstr>Credit_Munis_Loans</vt:lpstr>
      <vt:lpstr>Credit_Munis_Loans_Tenors</vt:lpstr>
      <vt:lpstr>Credit_Munis_MV</vt:lpstr>
      <vt:lpstr>Credit_Munis_Other</vt:lpstr>
      <vt:lpstr>Credit_Munis_Other_Tenors</vt:lpstr>
      <vt:lpstr>Credit_Munis_RelSlideVals</vt:lpstr>
      <vt:lpstr>Credit_SecProds_ABSEndCol</vt:lpstr>
      <vt:lpstr>Credit_SecProds_ABSStartCol</vt:lpstr>
      <vt:lpstr>Credit_SecProds_CDOEndCol</vt:lpstr>
      <vt:lpstr>Credit_SecProds_CDOStartCol</vt:lpstr>
      <vt:lpstr>Credit_SecProds_CMBSEndCol</vt:lpstr>
      <vt:lpstr>Credit_SecProds_CMBSStartCol</vt:lpstr>
      <vt:lpstr>Credit_SecProds_MVSection</vt:lpstr>
      <vt:lpstr>Credit_SecProds_OtherEndCol</vt:lpstr>
      <vt:lpstr>Credit_SecProds_RMBSEndCol</vt:lpstr>
      <vt:lpstr>Credit_SecProds_RMBSStartCol</vt:lpstr>
      <vt:lpstr>Credit_Sov_AbsSlideVals</vt:lpstr>
      <vt:lpstr>Credit_Sov_AdvancedEconomies</vt:lpstr>
      <vt:lpstr>Credit_Sov_AsiaExJapan</vt:lpstr>
      <vt:lpstr>Credit_Sov_Credit_IDRMV</vt:lpstr>
      <vt:lpstr>Credit_Sov_CreditMV</vt:lpstr>
      <vt:lpstr>Credit_Sov_CS01</vt:lpstr>
      <vt:lpstr>Credit_Sov_EmergingEurope</vt:lpstr>
      <vt:lpstr>Credit_Sov_IDRNotional</vt:lpstr>
      <vt:lpstr>Credit_Sov_Latam</vt:lpstr>
      <vt:lpstr>Credit_Sov_MENA</vt:lpstr>
      <vt:lpstr>Credit_Sov_Notional</vt:lpstr>
      <vt:lpstr>Credit_Sov_RelSlideVals</vt:lpstr>
      <vt:lpstr>Credit_Sov_SubSaharanAfrica</vt:lpstr>
      <vt:lpstr>Credit_Sov_Supranationals</vt:lpstr>
      <vt:lpstr>CreditCorr_HY</vt:lpstr>
      <vt:lpstr>CreditCorr_IG</vt:lpstr>
      <vt:lpstr>CreditCorr_Itraxx</vt:lpstr>
      <vt:lpstr>CreditCorr_LCDX</vt:lpstr>
      <vt:lpstr>CreditCorr_XO</vt:lpstr>
      <vt:lpstr>CreditCorrTenors</vt:lpstr>
      <vt:lpstr>EffectiveDate</vt:lpstr>
      <vt:lpstr>EQByCountry_AdvancedEconomies</vt:lpstr>
      <vt:lpstr>EQByCountry_AdvancedEconomies_Total</vt:lpstr>
      <vt:lpstr>EQByCountry_AsiaExJapan</vt:lpstr>
      <vt:lpstr>EQByCountry_AsiaExJapan_Total</vt:lpstr>
      <vt:lpstr>EQByCountry_CrossRegional</vt:lpstr>
      <vt:lpstr>EQByCountry_CrossRegional_Total</vt:lpstr>
      <vt:lpstr>EQByCountry_EmergingEurope</vt:lpstr>
      <vt:lpstr>EQByCountry_EmergingEurope_Total</vt:lpstr>
      <vt:lpstr>EQByCountry_Latam</vt:lpstr>
      <vt:lpstr>EQByCountry_Latam_Total</vt:lpstr>
      <vt:lpstr>EQByCountry_MENA</vt:lpstr>
      <vt:lpstr>EQByCountry_MENA_Total</vt:lpstr>
      <vt:lpstr>EQByCountry_SubSaharanAfrica</vt:lpstr>
      <vt:lpstr>EQByCountry_SubSaharanAfrica_Total</vt:lpstr>
      <vt:lpstr>EQDelta</vt:lpstr>
      <vt:lpstr>EQDeltaByCountry</vt:lpstr>
      <vt:lpstr>EQDividendRegion</vt:lpstr>
      <vt:lpstr>EQDividendTenors</vt:lpstr>
      <vt:lpstr>EQGamma</vt:lpstr>
      <vt:lpstr>EQSpotSlideVals</vt:lpstr>
      <vt:lpstr>EQVega</vt:lpstr>
      <vt:lpstr>EQVolTenors</vt:lpstr>
      <vt:lpstr>FXDelta</vt:lpstr>
      <vt:lpstr>FXGamma</vt:lpstr>
      <vt:lpstr>FXSpot_OtherVsUSD</vt:lpstr>
      <vt:lpstr>FXSpotCurrency1</vt:lpstr>
      <vt:lpstr>FXSpotCurrency2</vt:lpstr>
      <vt:lpstr>FXSpotSlideVals</vt:lpstr>
      <vt:lpstr>FXVegaCurrency1</vt:lpstr>
      <vt:lpstr>FXVegaCurrency2</vt:lpstr>
      <vt:lpstr>FXVegaTenors</vt:lpstr>
      <vt:lpstr>GenerationDate</vt:lpstr>
      <vt:lpstr>IRCrossCurrencyBasis</vt:lpstr>
      <vt:lpstr>IRCrossCurrencyBasisCurrency</vt:lpstr>
      <vt:lpstr>IRCrossCurrencyBasisTenors</vt:lpstr>
      <vt:lpstr>IRDV01BasisStart_AUD</vt:lpstr>
      <vt:lpstr>IRDV01BasisStart_CAD</vt:lpstr>
      <vt:lpstr>IRDV01BasisStart_CHF</vt:lpstr>
      <vt:lpstr>IRDV01BasisStart_DKK</vt:lpstr>
      <vt:lpstr>IRDV01BasisStart_EUR</vt:lpstr>
      <vt:lpstr>IRDV01BasisStart_GBP</vt:lpstr>
      <vt:lpstr>IRDV01BasisStart_JPY</vt:lpstr>
      <vt:lpstr>IRDV01BasisStart_NOK</vt:lpstr>
      <vt:lpstr>IRDV01BasisStart_NZD</vt:lpstr>
      <vt:lpstr>IRDV01BasisStart_SEK</vt:lpstr>
      <vt:lpstr>IRDV01BasisStart_USD</vt:lpstr>
      <vt:lpstr>IRDV01DirectionalEnd_AdvancedEconomies</vt:lpstr>
      <vt:lpstr>IRDV01DirectionalEnd_AsiaExJapan</vt:lpstr>
      <vt:lpstr>IRDV01DirectionalEnd_AUD</vt:lpstr>
      <vt:lpstr>IRDV01DirectionalEnd_CAD</vt:lpstr>
      <vt:lpstr>IRDV01DirectionalEnd_CHF</vt:lpstr>
      <vt:lpstr>IRDV01DirectionalEnd_DKK</vt:lpstr>
      <vt:lpstr>IRDV01DirectionalEnd_EmergingEurope</vt:lpstr>
      <vt:lpstr>IRDV01DirectionalEnd_EUR</vt:lpstr>
      <vt:lpstr>IRDV01DirectionalEnd_GBP</vt:lpstr>
      <vt:lpstr>IRDV01DirectionalEnd_JPY</vt:lpstr>
      <vt:lpstr>IRDV01DirectionalEnd_Latam</vt:lpstr>
      <vt:lpstr>IRDV01DirectionalEnd_MENA</vt:lpstr>
      <vt:lpstr>IRDV01DirectionalEnd_NOK</vt:lpstr>
      <vt:lpstr>IRDV01DirectionalEnd_NZD</vt:lpstr>
      <vt:lpstr>IRDV01DirectionalEnd_OtherAdvancedEconomies</vt:lpstr>
      <vt:lpstr>IRDV01DirectionalEnd_SEK</vt:lpstr>
      <vt:lpstr>IRDV01DirectionalEnd_SubSaharanAfrica</vt:lpstr>
      <vt:lpstr>IRDV01DirectionalEnd_USD</vt:lpstr>
      <vt:lpstr>IRDV01DirectionalStart_AsiaExJapan</vt:lpstr>
      <vt:lpstr>IRDV01DirectionalStart_AUD</vt:lpstr>
      <vt:lpstr>IRDV01DirectionalStart_CAD</vt:lpstr>
      <vt:lpstr>IRDV01DirectionalStart_CHF</vt:lpstr>
      <vt:lpstr>IRDV01DirectionalStart_DKK</vt:lpstr>
      <vt:lpstr>IRDV01DirectionalStart_EmergingEurope</vt:lpstr>
      <vt:lpstr>IRDV01DirectionalStart_EUR</vt:lpstr>
      <vt:lpstr>IRDV01DirectionalStart_GBP</vt:lpstr>
      <vt:lpstr>IRDV01DirectionalStart_JPY</vt:lpstr>
      <vt:lpstr>IRDV01DirectionalStart_Latam</vt:lpstr>
      <vt:lpstr>IRDV01DirectionalStart_MENA</vt:lpstr>
      <vt:lpstr>IRDV01DirectionalStart_NOK</vt:lpstr>
      <vt:lpstr>IRDV01DirectionalStart_NZD</vt:lpstr>
      <vt:lpstr>IRDV01DirectionalStart_OtherAdvancedEconomies</vt:lpstr>
      <vt:lpstr>IRDV01DirectionalStart_SEK</vt:lpstr>
      <vt:lpstr>IRDV01DirectionalStart_SubSaharanAfrica</vt:lpstr>
      <vt:lpstr>IRDV01DirectionalStart_USD</vt:lpstr>
      <vt:lpstr>IRDV01Header</vt:lpstr>
      <vt:lpstr>IRDV01Tenors</vt:lpstr>
      <vt:lpstr>IRInflationCurrency</vt:lpstr>
      <vt:lpstr>IRInflationDelta</vt:lpstr>
      <vt:lpstr>IRInflationTenors</vt:lpstr>
      <vt:lpstr>'Rates Vega-Lognormal &amp; Absolute'!IRMBSVega</vt:lpstr>
      <vt:lpstr>'Rates Vega-Lognormal &amp; Relative'!IRMBSVega</vt:lpstr>
      <vt:lpstr>'Rates Vega-Normal &amp; Absolute'!IRMBSVega</vt:lpstr>
      <vt:lpstr>IRMBSVega</vt:lpstr>
      <vt:lpstr>IRslideVals</vt:lpstr>
      <vt:lpstr>'Rates Vega-Lognormal &amp; Absolute'!IRVegaExpirys_AsiaExJapan</vt:lpstr>
      <vt:lpstr>'Rates Vega-Lognormal &amp; Relative'!IRVegaExpirys_AsiaExJapan</vt:lpstr>
      <vt:lpstr>'Rates Vega-Normal &amp; Absolute'!IRVegaExpirys_AsiaExJapan</vt:lpstr>
      <vt:lpstr>IRVegaExpirys_AsiaExJapan</vt:lpstr>
      <vt:lpstr>'Rates Vega-Lognormal &amp; Absolute'!IRVegaExpirys_AUD</vt:lpstr>
      <vt:lpstr>'Rates Vega-Lognormal &amp; Relative'!IRVegaExpirys_AUD</vt:lpstr>
      <vt:lpstr>'Rates Vega-Normal &amp; Absolute'!IRVegaExpirys_AUD</vt:lpstr>
      <vt:lpstr>IRVegaExpirys_AUD</vt:lpstr>
      <vt:lpstr>'Rates Vega-Lognormal &amp; Absolute'!IRVegaExpirys_EmergingEurope</vt:lpstr>
      <vt:lpstr>'Rates Vega-Lognormal &amp; Relative'!IRVegaExpirys_EmergingEurope</vt:lpstr>
      <vt:lpstr>'Rates Vega-Normal &amp; Absolute'!IRVegaExpirys_EmergingEurope</vt:lpstr>
      <vt:lpstr>IRVegaExpirys_EmergingEurope</vt:lpstr>
      <vt:lpstr>'Rates Vega-Lognormal &amp; Absolute'!IRVegaExpirys_EUR</vt:lpstr>
      <vt:lpstr>'Rates Vega-Lognormal &amp; Relative'!IRVegaExpirys_EUR</vt:lpstr>
      <vt:lpstr>'Rates Vega-Normal &amp; Absolute'!IRVegaExpirys_EUR</vt:lpstr>
      <vt:lpstr>IRVegaExpirys_EUR</vt:lpstr>
      <vt:lpstr>'Rates Vega-Lognormal &amp; Absolute'!IRVegaExpirys_GBP</vt:lpstr>
      <vt:lpstr>'Rates Vega-Lognormal &amp; Relative'!IRVegaExpirys_GBP</vt:lpstr>
      <vt:lpstr>'Rates Vega-Normal &amp; Absolute'!IRVegaExpirys_GBP</vt:lpstr>
      <vt:lpstr>IRVegaExpirys_GBP</vt:lpstr>
      <vt:lpstr>'Rates Vega-Lognormal &amp; Absolute'!IRVegaExpirys_JPY</vt:lpstr>
      <vt:lpstr>'Rates Vega-Lognormal &amp; Relative'!IRVegaExpirys_JPY</vt:lpstr>
      <vt:lpstr>'Rates Vega-Normal &amp; Absolute'!IRVegaExpirys_JPY</vt:lpstr>
      <vt:lpstr>IRVegaExpirys_JPY</vt:lpstr>
      <vt:lpstr>'Rates Vega-Lognormal &amp; Absolute'!IRVegaExpirys_Latam</vt:lpstr>
      <vt:lpstr>'Rates Vega-Lognormal &amp; Relative'!IRVegaExpirys_Latam</vt:lpstr>
      <vt:lpstr>'Rates Vega-Normal &amp; Absolute'!IRVegaExpirys_Latam</vt:lpstr>
      <vt:lpstr>IRVegaExpirys_Latam</vt:lpstr>
      <vt:lpstr>'Rates Vega-Lognormal &amp; Absolute'!IRVegaExpirys_MENA</vt:lpstr>
      <vt:lpstr>'Rates Vega-Lognormal &amp; Relative'!IRVegaExpirys_MENA</vt:lpstr>
      <vt:lpstr>'Rates Vega-Normal &amp; Absolute'!IRVegaExpirys_MENA</vt:lpstr>
      <vt:lpstr>IRVegaExpirys_MENA</vt:lpstr>
      <vt:lpstr>'Rates Vega-Lognormal &amp; Absolute'!IRVegaExpirys_OtherAdvancedEconomies</vt:lpstr>
      <vt:lpstr>'Rates Vega-Lognormal &amp; Relative'!IRVegaExpirys_OtherAdvancedEconomies</vt:lpstr>
      <vt:lpstr>'Rates Vega-Normal &amp; Absolute'!IRVegaExpirys_OtherAdvancedEconomies</vt:lpstr>
      <vt:lpstr>IRVegaExpirys_OtherAdvancedEconomies</vt:lpstr>
      <vt:lpstr>'Rates Vega-Lognormal &amp; Absolute'!IRVegaExpirys_SubSaharanAfrica</vt:lpstr>
      <vt:lpstr>'Rates Vega-Lognormal &amp; Relative'!IRVegaExpirys_SubSaharanAfrica</vt:lpstr>
      <vt:lpstr>'Rates Vega-Normal &amp; Absolute'!IRVegaExpirys_SubSaharanAfrica</vt:lpstr>
      <vt:lpstr>IRVegaExpirys_SubSaharanAfrica</vt:lpstr>
      <vt:lpstr>'Rates Vega-Lognormal &amp; Absolute'!IRVegaExpirys_USD</vt:lpstr>
      <vt:lpstr>'Rates Vega-Lognormal &amp; Relative'!IRVegaExpirys_USD</vt:lpstr>
      <vt:lpstr>'Rates Vega-Normal &amp; Absolute'!IRVegaExpirys_USD</vt:lpstr>
      <vt:lpstr>IRVegaExpirys_USD</vt:lpstr>
      <vt:lpstr>'Rates Vega-Lognormal &amp; Absolute'!IRVegaMethod</vt:lpstr>
      <vt:lpstr>'Rates Vega-Lognormal &amp; Relative'!IRVegaMethod</vt:lpstr>
      <vt:lpstr>'Rates Vega-Normal &amp; Absolute'!IRVegaMethod</vt:lpstr>
      <vt:lpstr>IRVegaMethod</vt:lpstr>
      <vt:lpstr>'Rates Vega-Lognormal &amp; Absolute'!IRVegaTenors</vt:lpstr>
      <vt:lpstr>'Rates Vega-Lognormal &amp; Relative'!IRVegaTenors</vt:lpstr>
      <vt:lpstr>'Rates Vega-Normal &amp; Absolute'!IRVegaTenors</vt:lpstr>
      <vt:lpstr>IRVegaTenors</vt:lpstr>
      <vt:lpstr>'Rates Vega-Lognormal &amp; Absolute'!IRVegaUnits</vt:lpstr>
      <vt:lpstr>'Rates Vega-Lognormal &amp; Relative'!IRVegaUnits</vt:lpstr>
      <vt:lpstr>'Rates Vega-Normal &amp; Absolute'!IRVegaUnits</vt:lpstr>
      <vt:lpstr>IRVegaUnits</vt:lpstr>
      <vt:lpstr>OFVv1_IndustryGroup</vt:lpstr>
      <vt:lpstr>OFVv1_NonUSDebt</vt:lpstr>
      <vt:lpstr>OFVv1_NonUSEquity</vt:lpstr>
      <vt:lpstr>OFVv1_USDebt</vt:lpstr>
      <vt:lpstr>OFVv1_USEquity</vt:lpstr>
      <vt:lpstr>PEv1_EM</vt:lpstr>
      <vt:lpstr>PEv1_IndustryGroup</vt:lpstr>
      <vt:lpstr>PEv1_ODM</vt:lpstr>
      <vt:lpstr>PEv1_UnfundedCommitments</vt:lpstr>
      <vt:lpstr>PEv1_UnspecGeog</vt:lpstr>
      <vt:lpstr>PEv1_US</vt:lpstr>
      <vt:lpstr>PEv1_WesternEurope</vt:lpstr>
      <vt:lpstr>Agencies!Print_Area</vt:lpstr>
      <vt:lpstr>'Ags &amp; Softs'!Print_Area</vt:lpstr>
      <vt:lpstr>ARS!Print_Area</vt:lpstr>
      <vt:lpstr>'Commodity Indices'!Print_Area</vt:lpstr>
      <vt:lpstr>'Corporate Credit-Advanced'!Print_Area</vt:lpstr>
      <vt:lpstr>'Corporate Credit-EM'!Print_Area</vt:lpstr>
      <vt:lpstr>'Credit Correlation'!Print_Area</vt:lpstr>
      <vt:lpstr>'Credit-Eurozone Periphery Corp'!Print_Area</vt:lpstr>
      <vt:lpstr>Dividends!Print_Area</vt:lpstr>
      <vt:lpstr>Energy!Print_Area</vt:lpstr>
      <vt:lpstr>'Equity by Geography'!Print_Area</vt:lpstr>
      <vt:lpstr>'FX Spot'!Print_Area</vt:lpstr>
      <vt:lpstr>'FX Vega'!Print_Area</vt:lpstr>
      <vt:lpstr>Metals!Print_Area</vt:lpstr>
      <vt:lpstr>Munis!Print_Area</vt:lpstr>
      <vt:lpstr>'Other Fair Value Assets'!Print_Area</vt:lpstr>
      <vt:lpstr>'Other Rates'!Print_Area</vt:lpstr>
      <vt:lpstr>'Private Equity'!Print_Area</vt:lpstr>
      <vt:lpstr>'Rates DV01'!Print_Area</vt:lpstr>
      <vt:lpstr>'Rates Vega-Lognormal &amp; Absolute'!Print_Area</vt:lpstr>
      <vt:lpstr>'Rates Vega-Lognormal &amp; Relative'!Print_Area</vt:lpstr>
      <vt:lpstr>'Rates Vega-Normal &amp; Absolute'!Print_Area</vt:lpstr>
      <vt:lpstr>'Rates Vega-Normal &amp; Relative'!Print_Area</vt:lpstr>
      <vt:lpstr>'Sovereign Credit'!Print_Area</vt:lpstr>
      <vt:lpstr>'Ags &amp; Softs'!Print_Titles</vt:lpstr>
      <vt:lpstr>ARS!Print_Titles</vt:lpstr>
      <vt:lpstr>'Commodity Indices'!Print_Titles</vt:lpstr>
      <vt:lpstr>'Corporate Credit-Advanced'!Print_Titles</vt:lpstr>
      <vt:lpstr>'Corporate Credit-EM'!Print_Titles</vt:lpstr>
      <vt:lpstr>'Credit-Eurozone Periphery Corp'!Print_Titles</vt:lpstr>
      <vt:lpstr>Energy!Print_Titles</vt:lpstr>
      <vt:lpstr>'Equity by Geography'!Print_Titles</vt:lpstr>
      <vt:lpstr>'FX Spot'!Print_Titles</vt:lpstr>
      <vt:lpstr>'FX Vega'!Print_Titles</vt:lpstr>
      <vt:lpstr>Metals!Print_Titles</vt:lpstr>
      <vt:lpstr>Munis!Print_Titles</vt:lpstr>
      <vt:lpstr>'Rates DV01'!Print_Titles</vt:lpstr>
      <vt:lpstr>'Rates Vega-Lognormal &amp; Absolute'!Print_Titles</vt:lpstr>
      <vt:lpstr>'Rates Vega-Lognormal &amp; Relative'!Print_Titles</vt:lpstr>
      <vt:lpstr>'Rates Vega-Normal &amp; Absolute'!Print_Titles</vt:lpstr>
      <vt:lpstr>'Rates Vega-Normal &amp; Relative'!Print_Titles</vt:lpstr>
      <vt:lpstr>'Securitized Products'!Print_Titles</vt:lpstr>
      <vt:lpstr>'Sovereign Credit'!Print_Titles</vt:lpstr>
      <vt:lpstr>ScenarioName</vt:lpstr>
      <vt:lpstr>TemplateName</vt:lpstr>
      <vt:lpstr>Version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2013-11-08T16:42:28Z</dcterms:created>
  <dcterms:modified xsi:type="dcterms:W3CDTF">2013-11-12T13:55:53Z</dcterms:modified>
</cp:coreProperties>
</file>